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120" windowWidth="20730" windowHeight="11640" tabRatio="879" activeTab="7"/>
  </bookViews>
  <sheets>
    <sheet name="r1-" sheetId="103" r:id="rId1"/>
    <sheet name="т2" sheetId="96" r:id="rId2"/>
    <sheet name="т3" sheetId="97" r:id="rId3"/>
    <sheet name="т4" sheetId="98" r:id="rId4"/>
    <sheet name="с" sheetId="104" r:id="rId5"/>
    <sheet name="т5" sheetId="101" r:id="rId6"/>
    <sheet name="т6" sheetId="100" state="hidden" r:id="rId7"/>
    <sheet name="r6 Итог" sheetId="102" r:id="rId8"/>
  </sheets>
  <externalReferences>
    <externalReference r:id="rId9"/>
  </externalReferences>
  <definedNames>
    <definedName name="_xlnm.Print_Titles" localSheetId="1">т2!$7:$7</definedName>
    <definedName name="_xlnm.Print_Titles" localSheetId="2">т3!$6:$6</definedName>
    <definedName name="_xlnm.Print_Titles" localSheetId="3">т4!$6:$6</definedName>
    <definedName name="_xlnm.Print_Titles" localSheetId="5">т5!$7:$7</definedName>
    <definedName name="_xlnm.Print_Titles" localSheetId="6">т6!$4:$4</definedName>
    <definedName name="_xlnm.Print_Area" localSheetId="1">т2!$A$1:$P$46</definedName>
    <definedName name="_xlnm.Print_Area" localSheetId="2">т3!$A$1:$T$16</definedName>
    <definedName name="_xlnm.Print_Area" localSheetId="3">т4!$A$1:$P$22</definedName>
    <definedName name="_xlnm.Print_Area" localSheetId="5">т5!$A$1:$P$26</definedName>
    <definedName name="_xlnm.Print_Area" localSheetId="6">т6!$A$1:$P$22</definedName>
  </definedNames>
  <calcPr calcId="144525"/>
</workbook>
</file>

<file path=xl/calcChain.xml><?xml version="1.0" encoding="utf-8"?>
<calcChain xmlns="http://schemas.openxmlformats.org/spreadsheetml/2006/main">
  <c r="C32" i="102" l="1"/>
  <c r="C33" i="102"/>
  <c r="C28" i="102"/>
  <c r="C29" i="102"/>
  <c r="C30" i="102"/>
  <c r="C31" i="102"/>
  <c r="C27" i="102"/>
  <c r="C26" i="102"/>
  <c r="C24" i="102"/>
  <c r="E30" i="102" l="1"/>
  <c r="E29" i="102"/>
  <c r="I10" i="97" l="1"/>
  <c r="K10" i="97" s="1"/>
  <c r="I9" i="97"/>
  <c r="K9" i="97" s="1"/>
  <c r="I8" i="97"/>
  <c r="K8" i="97" s="1"/>
  <c r="I11" i="97" l="1"/>
  <c r="K11" i="97" l="1"/>
  <c r="K16" i="97" l="1"/>
  <c r="C4" i="101" l="1"/>
  <c r="C3" i="98"/>
  <c r="C3" i="97"/>
  <c r="C4" i="96"/>
  <c r="J4" i="96" s="1"/>
  <c r="A14" i="102"/>
  <c r="A13" i="102"/>
  <c r="A11" i="102"/>
  <c r="A10" i="102"/>
  <c r="A9" i="102"/>
  <c r="A8" i="102"/>
  <c r="A6" i="102"/>
  <c r="B41" i="103"/>
  <c r="B40" i="103"/>
  <c r="O22" i="102" l="1"/>
  <c r="P22" i="102" s="1"/>
  <c r="Q22" i="102" s="1"/>
  <c r="R22" i="102" s="1"/>
  <c r="S22" i="102" s="1"/>
  <c r="T22" i="102" s="1"/>
  <c r="U22" i="102" s="1"/>
  <c r="V22" i="102" s="1"/>
  <c r="W22" i="102" s="1"/>
  <c r="X22" i="102" s="1"/>
  <c r="Y22" i="102" s="1"/>
  <c r="P8" i="98" l="1"/>
  <c r="P16" i="98" l="1"/>
  <c r="P22" i="98" s="1"/>
  <c r="E11" i="100" l="1"/>
  <c r="P37" i="96" l="1"/>
  <c r="P38" i="96"/>
  <c r="P36" i="96"/>
  <c r="P24" i="96"/>
  <c r="P14" i="96"/>
  <c r="P13" i="96"/>
  <c r="P10" i="96"/>
  <c r="E26" i="102" l="1"/>
  <c r="P19" i="101" l="1"/>
  <c r="L23" i="101" l="1"/>
  <c r="L15" i="101"/>
  <c r="P23" i="101" l="1"/>
  <c r="P15" i="101"/>
  <c r="P10" i="101"/>
  <c r="P9" i="101"/>
  <c r="P26" i="101" l="1"/>
  <c r="P9" i="96"/>
  <c r="P46" i="96" s="1"/>
  <c r="E20" i="102" s="1"/>
  <c r="C20" i="102" s="1"/>
  <c r="C21" i="102" s="1"/>
  <c r="E21" i="102" l="1"/>
  <c r="E22" i="102"/>
  <c r="E5" i="100"/>
  <c r="E6" i="100" s="1"/>
  <c r="E7" i="100" s="1"/>
  <c r="E10" i="100" s="1"/>
  <c r="E8" i="100" s="1"/>
  <c r="C22" i="102" l="1"/>
  <c r="E23" i="102"/>
  <c r="C23" i="102" s="1"/>
  <c r="C34" i="102" s="1"/>
  <c r="H22" i="102"/>
  <c r="E25" i="102"/>
  <c r="C25" i="102" s="1"/>
  <c r="I34" i="102" l="1"/>
  <c r="E34" i="102"/>
</calcChain>
</file>

<file path=xl/sharedStrings.xml><?xml version="1.0" encoding="utf-8"?>
<sst xmlns="http://schemas.openxmlformats.org/spreadsheetml/2006/main" count="1090" uniqueCount="242">
  <si>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</si>
  <si>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</si>
  <si>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</si>
  <si>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</si>
  <si>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</si>
  <si>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</si>
  <si>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</si>
  <si>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НДС 18%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</si>
  <si>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</si>
  <si>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</si>
  <si>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</si>
  <si>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</si>
  <si>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</si>
  <si>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</si>
  <si>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</si>
  <si>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</si>
  <si>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</si>
  <si>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</si>
  <si>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 xml:space="preserve">Проектные работы </t>
  </si>
  <si>
    <t>количество ячеек</t>
  </si>
  <si>
    <t>единиц</t>
  </si>
  <si>
    <t>количество цепей, марка провода (сечение), количество проводов в фазе</t>
  </si>
  <si>
    <t>общее описание</t>
  </si>
  <si>
    <t xml:space="preserve">Специальные переходы </t>
  </si>
  <si>
    <t>км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</si>
  <si>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</si>
  <si>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</si>
  <si>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</si>
  <si>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</si>
  <si>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</si>
  <si>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</si>
  <si>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</si>
  <si>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Т-1, Т-2</t>
  </si>
  <si>
    <t>В-1, В-2</t>
  </si>
  <si>
    <t>Р-1</t>
  </si>
  <si>
    <t>Р-2</t>
  </si>
  <si>
    <t>Б-1</t>
  </si>
  <si>
    <t>С-1</t>
  </si>
  <si>
    <t xml:space="preserve">П-2 </t>
  </si>
  <si>
    <t>Т-6</t>
  </si>
  <si>
    <t>Л-1, Л-2</t>
  </si>
  <si>
    <t>Д-1</t>
  </si>
  <si>
    <t>Распределительное устройство ПС 6-750 кВ</t>
  </si>
  <si>
    <t>К-3</t>
  </si>
  <si>
    <t>К-1, К-2</t>
  </si>
  <si>
    <t>К-4</t>
  </si>
  <si>
    <t>П-5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</si>
  <si>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</si>
  <si>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</si>
  <si>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</si>
  <si>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</si>
  <si>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</si>
  <si>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</si>
  <si>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</si>
  <si>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</si>
  <si>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</si>
  <si>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</si>
  <si>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</si>
  <si>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</si>
  <si>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</si>
  <si>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</si>
  <si>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</si>
  <si>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</si>
  <si>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</si>
  <si>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</si>
  <si>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</si>
  <si>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</si>
  <si>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</si>
  <si>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</si>
  <si>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</si>
  <si>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</si>
  <si>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</si>
  <si>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</si>
  <si>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</si>
  <si>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</si>
  <si>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</si>
  <si>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</si>
  <si>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</si>
  <si>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</si>
  <si>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</si>
  <si>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</si>
  <si>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</si>
  <si>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РП 1</t>
  </si>
  <si>
    <t>РП 2</t>
  </si>
  <si>
    <t>ВЛ 1</t>
  </si>
  <si>
    <t>ВЛ 2</t>
  </si>
  <si>
    <t>Демонтаж ВЛ 1</t>
  </si>
  <si>
    <t>Демонтаж ВЛ 2</t>
  </si>
  <si>
    <t>КЛ 1</t>
  </si>
  <si>
    <t>КЛ 2</t>
  </si>
  <si>
    <t xml:space="preserve">Площадь подготовки и благоустройство территории ПС всего, в том числе: 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</si>
  <si>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</si>
  <si>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</si>
  <si>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</si>
  <si>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</si>
  <si>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</si>
  <si>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</si>
  <si>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</si>
  <si>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</si>
  <si>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</si>
  <si>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</si>
  <si>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</si>
  <si>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</si>
  <si>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</si>
  <si>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</si>
  <si>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</si>
  <si>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</si>
  <si>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</si>
  <si>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</si>
  <si>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</si>
  <si>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</si>
  <si>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6.2</t>
  </si>
  <si>
    <t>Количество</t>
  </si>
  <si>
    <t>6. …</t>
  </si>
  <si>
    <t>П-3</t>
  </si>
  <si>
    <t>П-4</t>
  </si>
  <si>
    <t>3….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</si>
  <si>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</si>
  <si>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</si>
  <si>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</si>
  <si>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</si>
  <si>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</si>
  <si>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</si>
  <si>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Итого объем финансовых потребностей, тыс рублей (без НДС)</t>
  </si>
  <si>
    <t>Трасса прокладки КЛ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</si>
  <si>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</si>
  <si>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d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</si>
  <si>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</si>
  <si>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</si>
  <si>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</si>
  <si>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</si>
  <si>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</si>
  <si>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</si>
  <si>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</si>
  <si>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</si>
  <si>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</si>
  <si>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</si>
  <si>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количество цепей, прокладка в траншее</t>
  </si>
  <si>
    <t xml:space="preserve"> выполнение специального перехода методом горизонтально-направленного бурения</t>
  </si>
  <si>
    <t>Установки КРМ 110-750 кВ</t>
  </si>
  <si>
    <t>Установки КРМ 6-35 кВ</t>
  </si>
  <si>
    <t>Установки КРМ                         6-35 кВ</t>
  </si>
  <si>
    <t>Кабельные линиии электропередачи (КЛ) 6-500 кВ</t>
  </si>
  <si>
    <t>Воздушные линии электропередачи (ВЛ) 6-750 кВ</t>
  </si>
  <si>
    <t>КЛ 1 цепь №1</t>
  </si>
  <si>
    <t>КЛ 1 цепь №2</t>
  </si>
  <si>
    <t>марка (количество жил, сечение и материал жилы)</t>
  </si>
  <si>
    <t>1.3</t>
  </si>
  <si>
    <t>4.2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</si>
  <si>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</si>
  <si>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</si>
  <si>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</si>
  <si>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</si>
  <si>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</si>
  <si>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t>Субъекты Российской Федерации, на территории которых реализуется инвестиционный проект: Калининградская область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</si>
  <si>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2015 2)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</si>
  <si>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2016  4)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</si>
  <si>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2017 4)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</si>
  <si>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2018 4)</t>
    </r>
  </si>
  <si>
    <t>Индекс-дефлятор МЭР от 06.05.16</t>
  </si>
  <si>
    <t>2015 г</t>
  </si>
  <si>
    <t>2016г</t>
  </si>
  <si>
    <t>2017г</t>
  </si>
  <si>
    <t>2018г</t>
  </si>
  <si>
    <t>2019г</t>
  </si>
  <si>
    <t>2020г</t>
  </si>
  <si>
    <t>2021 г</t>
  </si>
  <si>
    <t>Приложение  №20</t>
  </si>
  <si>
    <t>от «05» мая 2016 г. № 380</t>
  </si>
  <si>
    <t>7.4</t>
  </si>
  <si>
    <t>7.5</t>
  </si>
  <si>
    <t>7.6</t>
  </si>
  <si>
    <t>7.7</t>
  </si>
  <si>
    <t>2021г</t>
  </si>
  <si>
    <t>2022г</t>
  </si>
  <si>
    <t>2023г</t>
  </si>
  <si>
    <t>2024г</t>
  </si>
  <si>
    <t>7.15</t>
  </si>
  <si>
    <t>8</t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</si>
  <si>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                                   </t>
    </r>
    <r>
      <rPr>
        <sz val="11"/>
        <rFont val="Times New Roman"/>
        <family val="1"/>
        <charset val="204"/>
      </rPr>
      <t>(в прогнозных ценах млн. руб. с НДС)</t>
    </r>
  </si>
  <si>
    <t>Составил</t>
  </si>
  <si>
    <t>СОГЛАСОВАНО</t>
  </si>
  <si>
    <t>Проверил</t>
  </si>
  <si>
    <t>Выключатель</t>
  </si>
  <si>
    <t>Ячейка трансформатора</t>
  </si>
  <si>
    <t>5.3</t>
  </si>
  <si>
    <t>Благоустройство здания ОПУ, ЗРУ, РЩ и прочее</t>
  </si>
  <si>
    <t>5.4</t>
  </si>
  <si>
    <t>6.3</t>
  </si>
  <si>
    <t>5.5</t>
  </si>
  <si>
    <t>5.6</t>
  </si>
  <si>
    <t>Тип инвестиционного проекта: строительство</t>
  </si>
  <si>
    <t>Год раскрытия информации: 2019 год</t>
  </si>
  <si>
    <t xml:space="preserve">Утвержденные плановые значения показателей приведены в соответствии </t>
  </si>
  <si>
    <t>Коэфф пересчета от базового УНЦ к УНЦ Калининград обл</t>
  </si>
  <si>
    <t>Установки ячейки реактора ДГР</t>
  </si>
  <si>
    <t>здания ОПУ</t>
  </si>
  <si>
    <t>РУ</t>
  </si>
  <si>
    <t>здание ЗРУ</t>
  </si>
  <si>
    <t xml:space="preserve">Система учета электрической энергии(мощности),АИИСКУЭ,ПКУ,технический учет </t>
  </si>
  <si>
    <t>ИВКЭ</t>
  </si>
  <si>
    <t>АСУТП ПС и ТМ</t>
  </si>
  <si>
    <t xml:space="preserve">АСУТП присоединения </t>
  </si>
  <si>
    <t>Системы связи , УПАСК, ПА</t>
  </si>
  <si>
    <t>УПАКС по ВОЛС</t>
  </si>
  <si>
    <t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t>
  </si>
  <si>
    <t>Инвестиционная программа АО "Западные энергетическая компания"</t>
  </si>
  <si>
    <t xml:space="preserve">Затраты на кадастровые работы </t>
  </si>
  <si>
    <t xml:space="preserve"> Затраты на инженерно-археологическим изысканиям </t>
  </si>
  <si>
    <t>9</t>
  </si>
  <si>
    <t>10</t>
  </si>
  <si>
    <t>Затраты на очистку местности от взрывоопасных предметов</t>
  </si>
  <si>
    <t>5.7</t>
  </si>
  <si>
    <t>5.8</t>
  </si>
  <si>
    <t>НДС 20%</t>
  </si>
  <si>
    <t>Комплектные трансформаторные подстанции (КТП) 10 кВ</t>
  </si>
  <si>
    <t>тип ( блочный), количество трансформаторов (2),номинальная мощность</t>
  </si>
  <si>
    <t>коэф пересчета в регион. Цены Калининградская область</t>
  </si>
  <si>
    <t>Величина затрат, тыс рублей (без НДС)с учета регион коэффициента</t>
  </si>
  <si>
    <t xml:space="preserve">Затраты на проектно-изыскательские работы </t>
  </si>
  <si>
    <t>объект</t>
  </si>
  <si>
    <t>П6-07</t>
  </si>
  <si>
    <t>Наименование инвестиционного проекта:Реконструкция РП В-46 пос. Южный-1 Багратионовского р-на</t>
  </si>
  <si>
    <t>Э4-01</t>
  </si>
  <si>
    <t>УНЦ ячеек выключателей</t>
  </si>
  <si>
    <t>УНЦ ячейки трансформатора</t>
  </si>
  <si>
    <t>Трансформатор 15/0,4кВ 100кВА</t>
  </si>
  <si>
    <t>Т5-10-1</t>
  </si>
  <si>
    <t>УНЦ здания РП на 9 ячеек</t>
  </si>
  <si>
    <t>В3-02-3</t>
  </si>
  <si>
    <t>ВВ In=1250А; Iотк 31,5 кА</t>
  </si>
  <si>
    <t>Идентификатор инвестиционного проекта: J 19-06</t>
  </si>
  <si>
    <t/>
  </si>
  <si>
    <t>Таблицы 6. Расчет площади С1 и С2</t>
  </si>
  <si>
    <t>Наименование и реквизиты документа, согласно которому сформированы технические характеристики (параметры) инвестиционного проекта</t>
  </si>
  <si>
    <t>Наименование и реквизиты документа, согласно которому сформированы технические характеристики (параметры) инвестиционного проекта Распоряжение от 09.07.2019 №675</t>
  </si>
  <si>
    <t>Технические характеристики (параметры) инвестиционного проекта</t>
  </si>
  <si>
    <t>Укрупненный норматив цены,  тыс рублей (без НДС)</t>
  </si>
  <si>
    <t>рег.к.</t>
  </si>
  <si>
    <t>примечание</t>
  </si>
  <si>
    <t>-</t>
  </si>
  <si>
    <t>Год раскрытия информации: 2020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</si>
</sst>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"/>
    <numFmt numFmtId="169" formatCode="#\ ##0.00"/>
  </numFmts>
  <fonts count="55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7030A0"/>
      <name val="Times New Roman"/>
      <family val="1"/>
      <charset val="204"/>
    </font>
    <font>
      <sz val="11"/>
      <color rgb="FF7030A0"/>
      <name val="Times New Roman"/>
      <family val="1"/>
      <charset val="204"/>
    </font>
    <font>
      <sz val="12"/>
      <color rgb="FF7030A0"/>
      <name val="Times New Roman"/>
      <family val="1"/>
      <charset val="204"/>
    </font>
    <font>
      <b/>
      <i/>
      <sz val="12"/>
      <name val="Calibri"/>
      <family val="2"/>
      <charset val="204"/>
    </font>
    <font>
      <i/>
      <sz val="12"/>
      <name val="Times New Roman"/>
      <family val="1"/>
      <charset val="204"/>
    </font>
    <font>
      <sz val="12"/>
      <color rgb="FF7030A0"/>
      <name val="Calibri"/>
      <family val="2"/>
      <charset val="204"/>
    </font>
    <font>
      <sz val="11"/>
      <name val="Arial"/>
      <family val="1"/>
    </font>
    <font>
      <b/>
      <sz val="14"/>
      <name val="Arial"/>
      <family val="1"/>
    </font>
    <font>
      <sz val="12"/>
      <name val="Arial"/>
      <family val="1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6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6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23" fillId="0" borderId="0"/>
    <xf numFmtId="0" fontId="4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5" fillId="0" borderId="0"/>
    <xf numFmtId="0" fontId="25" fillId="0" borderId="0"/>
    <xf numFmtId="0" fontId="3" fillId="0" borderId="0"/>
    <xf numFmtId="0" fontId="26" fillId="0" borderId="0"/>
    <xf numFmtId="0" fontId="26" fillId="0" borderId="0"/>
    <xf numFmtId="165" fontId="3" fillId="0" borderId="0" applyFont="0" applyFill="0" applyBorder="0" applyAlignment="0" applyProtection="0"/>
    <xf numFmtId="166" fontId="26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2" fillId="0" borderId="0"/>
    <xf numFmtId="0" fontId="32" fillId="0" borderId="0"/>
    <xf numFmtId="0" fontId="1" fillId="0" borderId="0"/>
    <xf numFmtId="0" fontId="52" fillId="0" borderId="0"/>
  </cellStyleXfs>
  <cellXfs count="244">
    <xf numFmtId="0" fontId="0" fillId="0" borderId="0" xfId="0"/>
    <xf numFmtId="0" fontId="24" fillId="0" borderId="10" xfId="0" applyFont="1" applyBorder="1" applyAlignment="1">
      <alignment horizontal="center" vertical="center" wrapText="1"/>
    </xf>
    <xf numFmtId="0" fontId="24" fillId="0" borderId="10" xfId="0" applyFont="1" applyBorder="1" applyAlignment="1">
      <alignment vertical="center" wrapText="1"/>
    </xf>
    <xf numFmtId="0" fontId="4" fillId="0" borderId="10" xfId="0" applyFont="1" applyFill="1" applyBorder="1" applyAlignment="1">
      <alignment horizontal="center" vertical="center"/>
    </xf>
    <xf numFmtId="0" fontId="4" fillId="0" borderId="0" xfId="0" applyFont="1" applyFill="1" applyAlignment="1">
      <alignment wrapText="1"/>
    </xf>
    <xf numFmtId="3" fontId="4" fillId="0" borderId="0" xfId="0" applyNumberFormat="1" applyFont="1" applyFill="1" applyAlignment="1">
      <alignment horizontal="center"/>
    </xf>
    <xf numFmtId="0" fontId="4" fillId="0" borderId="0" xfId="0" applyFont="1" applyFill="1"/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/>
    <xf numFmtId="0" fontId="5" fillId="0" borderId="0" xfId="0" applyFont="1" applyFill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vertical="center" wrapText="1"/>
    </xf>
    <xf numFmtId="164" fontId="4" fillId="0" borderId="10" xfId="0" applyNumberFormat="1" applyFont="1" applyFill="1" applyBorder="1" applyAlignment="1">
      <alignment horizontal="center" vertical="center" wrapText="1"/>
    </xf>
    <xf numFmtId="164" fontId="4" fillId="0" borderId="10" xfId="0" applyNumberFormat="1" applyFont="1" applyFill="1" applyBorder="1" applyAlignment="1">
      <alignment horizontal="center" vertical="center"/>
    </xf>
    <xf numFmtId="3" fontId="4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10" xfId="0" quotePrefix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vertical="center"/>
    </xf>
    <xf numFmtId="4" fontId="4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164" fontId="4" fillId="0" borderId="0" xfId="0" applyNumberFormat="1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vertical="center" wrapText="1"/>
    </xf>
    <xf numFmtId="3" fontId="4" fillId="0" borderId="0" xfId="0" applyNumberFormat="1" applyFont="1" applyFill="1" applyBorder="1" applyAlignment="1">
      <alignment horizontal="center"/>
    </xf>
    <xf numFmtId="0" fontId="4" fillId="0" borderId="10" xfId="52" applyFont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/>
    </xf>
    <xf numFmtId="0" fontId="4" fillId="0" borderId="10" xfId="52" applyFont="1" applyBorder="1" applyAlignment="1">
      <alignment vertical="center" wrapText="1"/>
    </xf>
    <xf numFmtId="0" fontId="4" fillId="0" borderId="10" xfId="52" applyFont="1" applyBorder="1" applyAlignment="1">
      <alignment horizontal="left" vertical="center" wrapText="1"/>
    </xf>
    <xf numFmtId="0" fontId="31" fillId="0" borderId="0" xfId="0" applyFont="1" applyFill="1"/>
    <xf numFmtId="0" fontId="4" fillId="0" borderId="0" xfId="0" applyFont="1" applyFill="1" applyBorder="1" applyAlignment="1"/>
    <xf numFmtId="0" fontId="31" fillId="0" borderId="0" xfId="37" applyFont="1" applyAlignment="1">
      <alignment horizontal="right" vertical="center"/>
    </xf>
    <xf numFmtId="0" fontId="31" fillId="0" borderId="0" xfId="37" applyFont="1" applyAlignment="1">
      <alignment horizontal="right"/>
    </xf>
    <xf numFmtId="0" fontId="30" fillId="0" borderId="0" xfId="0" applyFont="1" applyFill="1" applyAlignment="1">
      <alignment vertical="center"/>
    </xf>
    <xf numFmtId="0" fontId="30" fillId="0" borderId="0" xfId="0" applyFont="1" applyFill="1" applyAlignment="1"/>
    <xf numFmtId="0" fontId="33" fillId="0" borderId="0" xfId="53" applyFont="1" applyAlignment="1">
      <alignment vertical="center"/>
    </xf>
    <xf numFmtId="0" fontId="34" fillId="0" borderId="0" xfId="53" applyFont="1" applyAlignment="1">
      <alignment vertical="top"/>
    </xf>
    <xf numFmtId="0" fontId="31" fillId="0" borderId="0" xfId="0" applyFont="1" applyFill="1" applyAlignment="1"/>
    <xf numFmtId="0" fontId="30" fillId="0" borderId="0" xfId="0" applyFont="1" applyFill="1" applyAlignment="1">
      <alignment vertical="center" wrapText="1"/>
    </xf>
    <xf numFmtId="0" fontId="31" fillId="0" borderId="0" xfId="0" applyFont="1" applyFill="1" applyAlignment="1">
      <alignment vertical="center"/>
    </xf>
    <xf numFmtId="0" fontId="4" fillId="0" borderId="10" xfId="0" applyFont="1" applyBorder="1" applyAlignment="1">
      <alignment vertical="center" wrapText="1"/>
    </xf>
    <xf numFmtId="0" fontId="24" fillId="0" borderId="11" xfId="0" applyFont="1" applyBorder="1" applyAlignment="1">
      <alignment vertical="center" wrapText="1"/>
    </xf>
    <xf numFmtId="0" fontId="4" fillId="0" borderId="0" xfId="0" applyFont="1" applyFill="1" applyBorder="1"/>
    <xf numFmtId="0" fontId="0" fillId="0" borderId="0" xfId="0" applyBorder="1"/>
    <xf numFmtId="49" fontId="24" fillId="0" borderId="10" xfId="0" applyNumberFormat="1" applyFont="1" applyFill="1" applyBorder="1" applyAlignment="1">
      <alignment horizontal="center" vertical="center"/>
    </xf>
    <xf numFmtId="0" fontId="24" fillId="0" borderId="17" xfId="0" applyFont="1" applyBorder="1" applyAlignment="1">
      <alignment horizontal="center" vertical="center" wrapText="1"/>
    </xf>
    <xf numFmtId="0" fontId="27" fillId="0" borderId="10" xfId="0" applyFont="1" applyBorder="1" applyAlignment="1">
      <alignment horizontal="left" vertical="center" wrapText="1"/>
    </xf>
    <xf numFmtId="0" fontId="37" fillId="0" borderId="10" xfId="0" applyFont="1" applyBorder="1" applyAlignment="1">
      <alignment horizontal="left" vertical="center"/>
    </xf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wrapText="1"/>
    </xf>
    <xf numFmtId="0" fontId="4" fillId="0" borderId="11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37" fillId="0" borderId="10" xfId="0" applyFont="1" applyBorder="1" applyAlignment="1">
      <alignment horizontal="left" vertical="center" wrapText="1"/>
    </xf>
    <xf numFmtId="49" fontId="4" fillId="0" borderId="0" xfId="0" applyNumberFormat="1" applyFont="1" applyFill="1" applyAlignment="1">
      <alignment horizontal="center"/>
    </xf>
    <xf numFmtId="49" fontId="4" fillId="0" borderId="14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/>
    </xf>
    <xf numFmtId="49" fontId="24" fillId="0" borderId="10" xfId="52" applyNumberFormat="1" applyFont="1" applyFill="1" applyBorder="1" applyAlignment="1">
      <alignment horizontal="center" vertical="center" wrapText="1"/>
    </xf>
    <xf numFmtId="49" fontId="24" fillId="0" borderId="15" xfId="52" applyNumberFormat="1" applyFont="1" applyFill="1" applyBorder="1" applyAlignment="1">
      <alignment horizontal="center" vertical="center" wrapText="1"/>
    </xf>
    <xf numFmtId="49" fontId="24" fillId="0" borderId="10" xfId="0" applyNumberFormat="1" applyFont="1" applyBorder="1" applyAlignment="1">
      <alignment horizontal="center" vertical="center"/>
    </xf>
    <xf numFmtId="49" fontId="2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5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0" xfId="0" applyFont="1"/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3" fontId="46" fillId="0" borderId="10" xfId="0" applyNumberFormat="1" applyFont="1" applyFill="1" applyBorder="1" applyAlignment="1">
      <alignment horizontal="center" vertical="center" wrapText="1"/>
    </xf>
    <xf numFmtId="3" fontId="46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8" fillId="0" borderId="10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3" fontId="47" fillId="0" borderId="0" xfId="0" applyNumberFormat="1" applyFont="1" applyBorder="1" applyAlignment="1">
      <alignment horizontal="center" vertical="center" wrapText="1"/>
    </xf>
    <xf numFmtId="168" fontId="4" fillId="0" borderId="0" xfId="0" applyNumberFormat="1" applyFont="1" applyFill="1"/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29" fillId="0" borderId="10" xfId="0" applyFont="1" applyFill="1" applyBorder="1" applyAlignment="1">
      <alignment horizontal="center" vertical="center" wrapText="1"/>
    </xf>
    <xf numFmtId="1" fontId="4" fillId="0" borderId="10" xfId="0" applyNumberFormat="1" applyFont="1" applyFill="1" applyBorder="1" applyAlignment="1">
      <alignment horizontal="center" vertical="center"/>
    </xf>
    <xf numFmtId="4" fontId="4" fillId="0" borderId="0" xfId="0" applyNumberFormat="1" applyFont="1" applyFill="1"/>
    <xf numFmtId="3" fontId="4" fillId="0" borderId="0" xfId="0" applyNumberFormat="1" applyFont="1" applyFill="1"/>
    <xf numFmtId="0" fontId="49" fillId="0" borderId="0" xfId="0" applyFont="1" applyFill="1" applyBorder="1" applyAlignment="1">
      <alignment horizontal="center" vertical="center" wrapText="1"/>
    </xf>
    <xf numFmtId="0" fontId="50" fillId="0" borderId="10" xfId="0" applyFont="1" applyFill="1" applyBorder="1" applyAlignment="1">
      <alignment horizontal="left"/>
    </xf>
    <xf numFmtId="0" fontId="37" fillId="24" borderId="14" xfId="0" applyFont="1" applyFill="1" applyBorder="1" applyAlignment="1">
      <alignment vertical="center" wrapText="1"/>
    </xf>
    <xf numFmtId="0" fontId="4" fillId="24" borderId="10" xfId="0" applyFont="1" applyFill="1" applyBorder="1" applyAlignment="1">
      <alignment vertical="center"/>
    </xf>
    <xf numFmtId="0" fontId="37" fillId="24" borderId="0" xfId="0" applyFont="1" applyFill="1" applyBorder="1" applyAlignment="1">
      <alignment vertical="center" wrapText="1"/>
    </xf>
    <xf numFmtId="0" fontId="4" fillId="24" borderId="0" xfId="0" applyFont="1" applyFill="1" applyBorder="1" applyAlignment="1">
      <alignment horizontal="center" vertical="center" wrapText="1"/>
    </xf>
    <xf numFmtId="4" fontId="4" fillId="24" borderId="0" xfId="0" applyNumberFormat="1" applyFont="1" applyFill="1" applyBorder="1" applyAlignment="1">
      <alignment vertical="center" wrapText="1"/>
    </xf>
    <xf numFmtId="0" fontId="4" fillId="24" borderId="0" xfId="0" applyFont="1" applyFill="1" applyBorder="1" applyAlignment="1">
      <alignment vertical="center"/>
    </xf>
    <xf numFmtId="2" fontId="4" fillId="24" borderId="10" xfId="0" applyNumberFormat="1" applyFont="1" applyFill="1" applyBorder="1" applyAlignment="1">
      <alignment vertical="center"/>
    </xf>
    <xf numFmtId="3" fontId="4" fillId="0" borderId="10" xfId="45" applyNumberFormat="1" applyFont="1" applyFill="1" applyBorder="1" applyAlignment="1">
      <alignment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0" xfId="45" applyFont="1" applyFill="1" applyBorder="1" applyAlignment="1">
      <alignment horizontal="center" vertical="center" wrapText="1"/>
    </xf>
    <xf numFmtId="0" fontId="51" fillId="0" borderId="10" xfId="0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10" xfId="52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wrapText="1"/>
    </xf>
    <xf numFmtId="0" fontId="31" fillId="0" borderId="0" xfId="37" applyFont="1" applyFill="1" applyBorder="1" applyAlignment="1">
      <alignment horizontal="right" vertical="center"/>
    </xf>
    <xf numFmtId="0" fontId="31" fillId="0" borderId="0" xfId="37" applyFont="1" applyFill="1" applyBorder="1" applyAlignment="1">
      <alignment horizontal="right"/>
    </xf>
    <xf numFmtId="0" fontId="31" fillId="0" borderId="0" xfId="0" applyFont="1" applyFill="1" applyBorder="1" applyAlignment="1">
      <alignment vertical="center" wrapText="1"/>
    </xf>
    <xf numFmtId="0" fontId="31" fillId="0" borderId="0" xfId="0" applyFont="1" applyFill="1" applyBorder="1" applyAlignment="1">
      <alignment vertical="center"/>
    </xf>
    <xf numFmtId="0" fontId="31" fillId="0" borderId="0" xfId="0" applyFont="1" applyFill="1" applyBorder="1" applyAlignment="1"/>
    <xf numFmtId="0" fontId="31" fillId="0" borderId="0" xfId="53" applyFont="1" applyFill="1" applyBorder="1" applyAlignment="1">
      <alignment vertical="center"/>
    </xf>
    <xf numFmtId="0" fontId="4" fillId="0" borderId="0" xfId="53" applyFont="1" applyFill="1" applyBorder="1" applyAlignment="1">
      <alignment vertical="center"/>
    </xf>
    <xf numFmtId="0" fontId="4" fillId="0" borderId="0" xfId="53" applyFont="1" applyFill="1" applyBorder="1" applyAlignment="1">
      <alignment vertical="top"/>
    </xf>
    <xf numFmtId="0" fontId="4" fillId="0" borderId="0" xfId="0" applyFont="1" applyFill="1" applyBorder="1" applyAlignment="1">
      <alignment vertical="center"/>
    </xf>
    <xf numFmtId="0" fontId="31" fillId="0" borderId="0" xfId="0" applyFont="1" applyFill="1" applyBorder="1"/>
    <xf numFmtId="4" fontId="4" fillId="0" borderId="10" xfId="0" applyNumberFormat="1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" fontId="5" fillId="0" borderId="10" xfId="0" applyNumberFormat="1" applyFont="1" applyFill="1" applyBorder="1" applyAlignment="1">
      <alignment horizontal="center" vertical="center" wrapText="1"/>
    </xf>
    <xf numFmtId="0" fontId="52" fillId="0" borderId="0" xfId="55" applyFont="1" applyFill="1" applyBorder="1" applyAlignment="1">
      <alignment horizontal="right" vertical="center" wrapText="1"/>
    </xf>
    <xf numFmtId="0" fontId="52" fillId="0" borderId="0" xfId="0" applyFont="1" applyFill="1" applyBorder="1"/>
    <xf numFmtId="0" fontId="54" fillId="0" borderId="19" xfId="55" applyFont="1" applyFill="1" applyBorder="1" applyAlignment="1">
      <alignment horizontal="center" vertical="center" wrapText="1"/>
    </xf>
    <xf numFmtId="1" fontId="54" fillId="0" borderId="19" xfId="55" applyNumberFormat="1" applyFont="1" applyFill="1" applyBorder="1" applyAlignment="1">
      <alignment horizontal="center" vertical="center" wrapText="1"/>
    </xf>
    <xf numFmtId="2" fontId="54" fillId="0" borderId="19" xfId="55" applyNumberFormat="1" applyFont="1" applyFill="1" applyBorder="1" applyAlignment="1">
      <alignment horizontal="center" vertical="center"/>
    </xf>
    <xf numFmtId="169" fontId="54" fillId="0" borderId="19" xfId="55" applyNumberFormat="1" applyFont="1" applyFill="1" applyBorder="1" applyAlignment="1">
      <alignment horizontal="right" vertical="center"/>
    </xf>
    <xf numFmtId="0" fontId="4" fillId="0" borderId="1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left" vertical="top"/>
    </xf>
    <xf numFmtId="0" fontId="31" fillId="0" borderId="0" xfId="0" applyFont="1" applyFill="1" applyBorder="1" applyAlignment="1">
      <alignment horizontal="center" vertical="center" wrapText="1"/>
    </xf>
    <xf numFmtId="0" fontId="31" fillId="0" borderId="0" xfId="0" applyFont="1" applyFill="1" applyBorder="1" applyAlignment="1">
      <alignment horizontal="center"/>
    </xf>
    <xf numFmtId="0" fontId="4" fillId="0" borderId="0" xfId="53" applyFont="1" applyFill="1" applyBorder="1" applyAlignment="1">
      <alignment horizontal="center" vertical="center"/>
    </xf>
    <xf numFmtId="0" fontId="27" fillId="0" borderId="0" xfId="53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center"/>
    </xf>
    <xf numFmtId="0" fontId="4" fillId="0" borderId="0" xfId="52" applyFont="1" applyFill="1" applyBorder="1" applyAlignment="1"/>
    <xf numFmtId="0" fontId="4" fillId="0" borderId="0" xfId="0" applyFont="1" applyFill="1" applyBorder="1" applyAlignment="1">
      <alignment horizontal="left" vertical="center"/>
    </xf>
    <xf numFmtId="0" fontId="4" fillId="0" borderId="0" xfId="52" applyFont="1" applyFill="1" applyBorder="1" applyAlignment="1">
      <alignment horizontal="left"/>
    </xf>
    <xf numFmtId="0" fontId="4" fillId="0" borderId="15" xfId="0" applyFont="1" applyFill="1" applyBorder="1" applyAlignment="1">
      <alignment horizontal="center" vertic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11" xfId="37" applyFont="1" applyFill="1" applyBorder="1" applyAlignment="1">
      <alignment horizontal="center" vertical="center" wrapText="1"/>
    </xf>
    <xf numFmtId="0" fontId="4" fillId="0" borderId="13" xfId="37" applyFont="1" applyFill="1" applyBorder="1" applyAlignment="1">
      <alignment horizontal="center" vertical="center" wrapText="1"/>
    </xf>
    <xf numFmtId="0" fontId="4" fillId="0" borderId="12" xfId="37" applyFont="1" applyFill="1" applyBorder="1" applyAlignment="1">
      <alignment horizontal="center" vertical="center" wrapText="1"/>
    </xf>
    <xf numFmtId="0" fontId="37" fillId="0" borderId="18" xfId="0" applyFont="1" applyFill="1" applyBorder="1" applyAlignment="1">
      <alignment horizontal="left" vertical="center" wrapText="1"/>
    </xf>
    <xf numFmtId="0" fontId="37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/>
    </xf>
    <xf numFmtId="0" fontId="27" fillId="0" borderId="0" xfId="0" applyFont="1" applyFill="1" applyBorder="1" applyAlignment="1">
      <alignment horizontal="left" vertical="center" wrapText="1"/>
    </xf>
    <xf numFmtId="0" fontId="27" fillId="0" borderId="0" xfId="0" applyFont="1" applyFill="1" applyBorder="1" applyAlignment="1">
      <alignment horizontal="left" vertical="center"/>
    </xf>
    <xf numFmtId="0" fontId="37" fillId="0" borderId="0" xfId="0" applyFont="1" applyFill="1" applyBorder="1" applyAlignment="1">
      <alignment horizontal="left" vertical="center"/>
    </xf>
    <xf numFmtId="0" fontId="4" fillId="0" borderId="10" xfId="0" applyFont="1" applyBorder="1" applyAlignment="1">
      <alignment horizontal="center" vertical="center" wrapText="1"/>
    </xf>
    <xf numFmtId="0" fontId="27" fillId="0" borderId="0" xfId="0" applyFont="1" applyBorder="1" applyAlignment="1">
      <alignment horizontal="left" vertical="center"/>
    </xf>
    <xf numFmtId="0" fontId="37" fillId="0" borderId="18" xfId="0" applyFont="1" applyBorder="1" applyAlignment="1">
      <alignment horizontal="left" vertical="center" wrapText="1"/>
    </xf>
    <xf numFmtId="0" fontId="37" fillId="0" borderId="0" xfId="0" applyFont="1" applyBorder="1" applyAlignment="1">
      <alignment horizontal="left" vertical="center"/>
    </xf>
    <xf numFmtId="0" fontId="37" fillId="0" borderId="0" xfId="0" applyFont="1" applyBorder="1" applyAlignment="1">
      <alignment horizontal="left" vertical="center" wrapText="1"/>
    </xf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52" fillId="0" borderId="0" xfId="55" applyFont="1" applyFill="1" applyBorder="1" applyAlignment="1">
      <alignment horizontal="right" vertical="center" wrapText="1"/>
    </xf>
    <xf numFmtId="0" fontId="53" fillId="0" borderId="0" xfId="55" applyFont="1" applyFill="1" applyBorder="1" applyAlignment="1">
      <alignment horizontal="center" vertical="center" wrapText="1"/>
    </xf>
    <xf numFmtId="0" fontId="52" fillId="0" borderId="0" xfId="0" applyFont="1" applyFill="1" applyBorder="1"/>
    <xf numFmtId="0" fontId="54" fillId="0" borderId="0" xfId="55" applyFont="1" applyFill="1" applyBorder="1" applyAlignment="1">
      <alignment horizontal="center" vertical="center" wrapText="1"/>
    </xf>
    <xf numFmtId="0" fontId="54" fillId="0" borderId="19" xfId="55" applyFont="1" applyFill="1" applyBorder="1" applyAlignment="1">
      <alignment horizontal="center" vertical="center" wrapText="1"/>
    </xf>
    <xf numFmtId="3" fontId="24" fillId="0" borderId="11" xfId="0" applyNumberFormat="1" applyFont="1" applyBorder="1" applyAlignment="1">
      <alignment horizontal="center" vertical="center"/>
    </xf>
    <xf numFmtId="3" fontId="24" fillId="0" borderId="12" xfId="0" applyNumberFormat="1" applyFont="1" applyBorder="1" applyAlignment="1">
      <alignment horizontal="center" vertical="center"/>
    </xf>
    <xf numFmtId="3" fontId="47" fillId="0" borderId="11" xfId="0" applyNumberFormat="1" applyFont="1" applyBorder="1" applyAlignment="1">
      <alignment horizontal="center" vertical="center" wrapText="1"/>
    </xf>
    <xf numFmtId="3" fontId="47" fillId="0" borderId="13" xfId="0" applyNumberFormat="1" applyFont="1" applyBorder="1" applyAlignment="1">
      <alignment horizontal="center" vertical="center" wrapText="1"/>
    </xf>
    <xf numFmtId="3" fontId="47" fillId="0" borderId="12" xfId="0" applyNumberFormat="1" applyFont="1" applyBorder="1" applyAlignment="1">
      <alignment horizontal="center" vertical="center" wrapText="1"/>
    </xf>
    <xf numFmtId="0" fontId="4" fillId="0" borderId="15" xfId="52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7" xfId="52" applyFont="1" applyFill="1" applyBorder="1" applyAlignment="1">
      <alignment horizontal="center" vertical="center" wrapText="1"/>
    </xf>
    <xf numFmtId="0" fontId="4" fillId="0" borderId="16" xfId="52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/>
    </xf>
    <xf numFmtId="0" fontId="4" fillId="0" borderId="11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3" fontId="27" fillId="0" borderId="11" xfId="0" applyNumberFormat="1" applyFont="1" applyBorder="1" applyAlignment="1">
      <alignment horizontal="center" vertical="center" wrapText="1"/>
    </xf>
    <xf numFmtId="3" fontId="27" fillId="0" borderId="13" xfId="0" applyNumberFormat="1" applyFont="1" applyBorder="1" applyAlignment="1">
      <alignment horizontal="center" vertical="center" wrapText="1"/>
    </xf>
    <xf numFmtId="3" fontId="27" fillId="0" borderId="12" xfId="0" applyNumberFormat="1" applyFont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49" fontId="24" fillId="0" borderId="0" xfId="0" applyNumberFormat="1" applyFont="1" applyFill="1" applyBorder="1" applyAlignment="1">
      <alignment horizontal="left" vertical="center"/>
    </xf>
    <xf numFmtId="0" fontId="24" fillId="0" borderId="0" xfId="0" applyFont="1" applyFill="1" applyBorder="1" applyAlignment="1">
      <alignment horizontal="left" vertical="center" wrapText="1"/>
    </xf>
    <xf numFmtId="0" fontId="30" fillId="0" borderId="0" xfId="0" applyFont="1" applyFill="1" applyAlignment="1">
      <alignment horizontal="center" vertical="center" wrapText="1"/>
    </xf>
    <xf numFmtId="0" fontId="30" fillId="0" borderId="0" xfId="0" applyFont="1" applyFill="1" applyAlignment="1">
      <alignment horizontal="center"/>
    </xf>
    <xf numFmtId="0" fontId="4" fillId="0" borderId="0" xfId="53" applyFont="1" applyAlignment="1">
      <alignment horizontal="center" vertical="center"/>
    </xf>
    <xf numFmtId="0" fontId="27" fillId="0" borderId="0" xfId="53" applyFont="1" applyAlignment="1">
      <alignment horizontal="center" vertical="top"/>
    </xf>
    <xf numFmtId="0" fontId="4" fillId="0" borderId="0" xfId="0" applyFont="1" applyFill="1" applyAlignment="1">
      <alignment horizontal="center" vertical="center"/>
    </xf>
    <xf numFmtId="0" fontId="4" fillId="0" borderId="0" xfId="52" applyFont="1" applyFill="1" applyAlignment="1">
      <alignment horizontal="left" wrapText="1"/>
    </xf>
    <xf numFmtId="0" fontId="4" fillId="0" borderId="0" xfId="52" applyFont="1" applyFill="1" applyAlignment="1"/>
    <xf numFmtId="0" fontId="4" fillId="0" borderId="0" xfId="0" applyFont="1" applyFill="1" applyAlignment="1">
      <alignment horizontal="left" vertical="center"/>
    </xf>
    <xf numFmtId="0" fontId="27" fillId="0" borderId="0" xfId="0" applyFont="1" applyFill="1" applyAlignment="1">
      <alignment horizontal="left" vertical="top"/>
    </xf>
    <xf numFmtId="0" fontId="4" fillId="0" borderId="0" xfId="52" applyFont="1" applyFill="1" applyAlignment="1">
      <alignment horizontal="left"/>
    </xf>
    <xf numFmtId="4" fontId="24" fillId="0" borderId="10" xfId="0" applyNumberFormat="1" applyFont="1" applyBorder="1" applyAlignment="1">
      <alignment horizontal="center" vertical="center" wrapText="1"/>
    </xf>
    <xf numFmtId="4" fontId="24" fillId="0" borderId="10" xfId="0" applyNumberFormat="1" applyFont="1" applyBorder="1" applyAlignment="1">
      <alignment horizontal="center" vertical="center"/>
    </xf>
    <xf numFmtId="4" fontId="24" fillId="24" borderId="11" xfId="0" applyNumberFormat="1" applyFont="1" applyFill="1" applyBorder="1" applyAlignment="1">
      <alignment horizontal="center" vertical="center"/>
    </xf>
    <xf numFmtId="4" fontId="24" fillId="24" borderId="13" xfId="0" applyNumberFormat="1" applyFont="1" applyFill="1" applyBorder="1" applyAlignment="1">
      <alignment horizontal="center" vertical="center"/>
    </xf>
    <xf numFmtId="4" fontId="24" fillId="24" borderId="12" xfId="0" applyNumberFormat="1" applyFont="1" applyFill="1" applyBorder="1" applyAlignment="1">
      <alignment horizontal="center" vertical="center"/>
    </xf>
    <xf numFmtId="4" fontId="4" fillId="0" borderId="11" xfId="0" applyNumberFormat="1" applyFont="1" applyFill="1" applyBorder="1" applyAlignment="1">
      <alignment horizontal="center" vertical="center" wrapText="1"/>
    </xf>
    <xf numFmtId="4" fontId="4" fillId="0" borderId="13" xfId="0" applyNumberFormat="1" applyFont="1" applyFill="1" applyBorder="1" applyAlignment="1">
      <alignment horizontal="center" vertical="center" wrapText="1"/>
    </xf>
    <xf numFmtId="4" fontId="4" fillId="0" borderId="12" xfId="0" applyNumberFormat="1" applyFont="1" applyFill="1" applyBorder="1" applyAlignment="1">
      <alignment horizontal="center" vertical="center" wrapText="1"/>
    </xf>
    <xf numFmtId="2" fontId="4" fillId="24" borderId="17" xfId="0" applyNumberFormat="1" applyFont="1" applyFill="1" applyBorder="1" applyAlignment="1">
      <alignment horizontal="center" vertical="center" wrapText="1"/>
    </xf>
    <xf numFmtId="2" fontId="4" fillId="24" borderId="16" xfId="0" applyNumberFormat="1" applyFont="1" applyFill="1" applyBorder="1" applyAlignment="1">
      <alignment horizontal="center" vertical="center" wrapText="1"/>
    </xf>
    <xf numFmtId="4" fontId="4" fillId="24" borderId="14" xfId="0" applyNumberFormat="1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/>
    </xf>
  </cellXfs>
  <cellStyles count="56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Normal" xfId="55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6 2 2 3" xfId="54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7;&#1072;&#1087;&#1072;&#1076;&#1085;&#1072;&#1103;/&#1048;&#1055;&#1056;_2020-2024_%20&#1072;&#1074;&#1075;&#1091;&#1089;&#1090;_2019_1/&#1092;&#1086;&#1088;&#1084;&#1072;&#1090;&#1099;%20&#1087;&#1088;&#1080;&#1082;&#1072;&#1079;&#1072;%20380%20&#1052;&#1080;&#1085;&#1101;&#1085;&#1077;&#1088;&#1075;&#1086;%201-19_28.03.19%20-%20&#1073;&#1077;&#1079;%20&#1042;&#1051;%20-%20&#1092;&#1086;&#1088;&#1084;&#1091;&#1083;&#1099;%20&#1074;&#1077;&#1088;&#1089;&#1080;&#1103;%2020.09.19/D0811_1153926028850_02_0_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"/>
    </sheetNames>
    <sheetDataSet>
      <sheetData sheetId="0">
        <row r="63">
          <cell r="AI63">
            <v>10.87</v>
          </cell>
          <cell r="AS63">
            <v>3.6963408608594577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75"/>
  <sheetViews>
    <sheetView topLeftCell="A16" workbookViewId="0">
      <selection activeCell="C22" sqref="C22"/>
    </sheetView>
  </sheetViews>
  <sheetFormatPr defaultRowHeight="15.75" x14ac:dyDescent="0.25"/>
  <cols>
    <col min="1" max="1" width="8.625" style="77" customWidth="1"/>
    <col min="2" max="2" width="26.375" style="131" customWidth="1"/>
    <col min="3" max="3" width="14" style="106" customWidth="1"/>
    <col min="4" max="4" width="23.5" style="131" customWidth="1"/>
    <col min="5" max="5" width="13.625" style="106" customWidth="1"/>
    <col min="6" max="6" width="10.875" style="106" customWidth="1"/>
    <col min="7" max="7" width="13.875" style="129" customWidth="1"/>
    <col min="8" max="8" width="16.75" style="129" customWidth="1"/>
    <col min="9" max="9" width="9.625" style="54" customWidth="1"/>
    <col min="10" max="10" width="15.125" style="36" customWidth="1"/>
    <col min="11" max="11" width="14" style="54" customWidth="1"/>
    <col min="12" max="12" width="22.375" style="54" customWidth="1"/>
    <col min="13" max="13" width="13.5" style="54" customWidth="1"/>
    <col min="14" max="14" width="10.875" style="54" customWidth="1"/>
    <col min="15" max="15" width="13.875" style="54" customWidth="1"/>
    <col min="16" max="16" width="16.75" style="54" customWidth="1"/>
    <col min="17" max="17" width="15.125" style="54" customWidth="1"/>
    <col min="18" max="18" width="9.625" style="54" customWidth="1"/>
    <col min="19" max="16384" width="9" style="54"/>
  </cols>
  <sheetData>
    <row r="1" spans="1:34" ht="18.75" x14ac:dyDescent="0.25">
      <c r="Q1" s="132" t="s">
        <v>51</v>
      </c>
    </row>
    <row r="2" spans="1:34" ht="18.75" x14ac:dyDescent="0.3">
      <c r="Q2" s="133" t="s">
        <v>49</v>
      </c>
    </row>
    <row r="3" spans="1:34" ht="18.75" x14ac:dyDescent="0.3">
      <c r="Q3" s="133" t="s">
        <v>50</v>
      </c>
    </row>
    <row r="4" spans="1:34" ht="69.75" customHeight="1" x14ac:dyDescent="0.25">
      <c r="A4" s="161" t="s">
        <v>54</v>
      </c>
      <c r="B4" s="161"/>
      <c r="C4" s="161"/>
      <c r="D4" s="161"/>
      <c r="E4" s="161"/>
      <c r="F4" s="161"/>
      <c r="G4" s="161"/>
      <c r="H4" s="161"/>
      <c r="I4" s="161"/>
      <c r="J4" s="161"/>
      <c r="K4" s="161"/>
      <c r="L4" s="161"/>
      <c r="M4" s="161"/>
      <c r="N4" s="161"/>
      <c r="O4" s="161"/>
      <c r="P4" s="161"/>
      <c r="Q4" s="161"/>
      <c r="R4" s="134"/>
      <c r="S4" s="134"/>
      <c r="T4" s="134"/>
      <c r="U4" s="135"/>
      <c r="V4" s="135"/>
      <c r="W4" s="135"/>
      <c r="X4" s="135"/>
      <c r="Y4" s="135"/>
      <c r="Z4" s="135"/>
      <c r="AA4" s="135"/>
      <c r="AB4" s="135"/>
      <c r="AC4" s="135"/>
      <c r="AD4" s="135"/>
      <c r="AE4" s="135"/>
      <c r="AF4" s="135"/>
      <c r="AG4" s="135"/>
      <c r="AH4" s="135"/>
    </row>
    <row r="5" spans="1:34" ht="18.75" x14ac:dyDescent="0.3">
      <c r="A5" s="162"/>
      <c r="B5" s="162"/>
      <c r="C5" s="162"/>
      <c r="D5" s="162"/>
      <c r="E5" s="162"/>
      <c r="F5" s="162"/>
      <c r="G5" s="162"/>
      <c r="H5" s="162"/>
      <c r="I5" s="162"/>
      <c r="J5" s="162"/>
      <c r="K5" s="162"/>
      <c r="L5" s="162"/>
      <c r="M5" s="162"/>
      <c r="N5" s="162"/>
      <c r="O5" s="162"/>
      <c r="P5" s="162"/>
      <c r="Q5" s="162"/>
      <c r="R5" s="136"/>
      <c r="S5" s="136"/>
      <c r="T5" s="136"/>
      <c r="U5" s="136"/>
      <c r="V5" s="136"/>
      <c r="W5" s="136"/>
      <c r="X5" s="136"/>
      <c r="Y5" s="136"/>
      <c r="Z5" s="136"/>
      <c r="AA5" s="136"/>
      <c r="AB5" s="136"/>
      <c r="AC5" s="136"/>
      <c r="AD5" s="136"/>
      <c r="AE5" s="136"/>
      <c r="AF5" s="136"/>
      <c r="AG5" s="136"/>
      <c r="AH5" s="136"/>
    </row>
    <row r="6" spans="1:34" ht="18.75" x14ac:dyDescent="0.25">
      <c r="A6" s="163" t="s">
        <v>206</v>
      </c>
      <c r="B6" s="163"/>
      <c r="C6" s="163"/>
      <c r="D6" s="163"/>
      <c r="E6" s="163"/>
      <c r="F6" s="163"/>
      <c r="G6" s="163"/>
      <c r="H6" s="163"/>
      <c r="I6" s="163"/>
      <c r="J6" s="163"/>
      <c r="K6" s="163"/>
      <c r="L6" s="163"/>
      <c r="M6" s="163"/>
      <c r="N6" s="163"/>
      <c r="O6" s="163"/>
      <c r="P6" s="163"/>
      <c r="Q6" s="163"/>
      <c r="R6" s="137"/>
      <c r="S6" s="137"/>
      <c r="T6" s="137"/>
      <c r="U6" s="137"/>
      <c r="V6" s="137"/>
      <c r="W6" s="137"/>
      <c r="X6" s="137"/>
      <c r="Y6" s="137"/>
      <c r="Z6" s="137"/>
      <c r="AA6" s="137"/>
      <c r="AB6" s="137"/>
      <c r="AC6" s="137"/>
      <c r="AD6" s="137"/>
      <c r="AE6" s="137"/>
      <c r="AF6" s="137"/>
      <c r="AG6" s="137"/>
      <c r="AH6" s="137"/>
    </row>
    <row r="7" spans="1:34" x14ac:dyDescent="0.25">
      <c r="A7" s="164" t="s">
        <v>52</v>
      </c>
      <c r="B7" s="164"/>
      <c r="C7" s="164"/>
      <c r="D7" s="164"/>
      <c r="E7" s="164"/>
      <c r="F7" s="164"/>
      <c r="G7" s="164"/>
      <c r="H7" s="164"/>
      <c r="I7" s="164"/>
      <c r="J7" s="164"/>
      <c r="K7" s="164"/>
      <c r="L7" s="164"/>
      <c r="M7" s="164"/>
      <c r="N7" s="164"/>
      <c r="O7" s="164"/>
      <c r="P7" s="164"/>
      <c r="Q7" s="164"/>
      <c r="R7" s="138"/>
      <c r="S7" s="138"/>
      <c r="T7" s="138"/>
      <c r="U7" s="139"/>
      <c r="V7" s="139"/>
      <c r="W7" s="139"/>
      <c r="X7" s="139"/>
      <c r="Y7" s="139"/>
      <c r="Z7" s="139"/>
      <c r="AA7" s="139"/>
      <c r="AB7" s="139"/>
      <c r="AC7" s="139"/>
      <c r="AD7" s="139"/>
      <c r="AE7" s="139"/>
      <c r="AF7" s="139"/>
      <c r="AG7" s="139"/>
      <c r="AH7" s="139"/>
    </row>
    <row r="8" spans="1:34" ht="18.75" x14ac:dyDescent="0.3">
      <c r="A8" s="165" t="s">
        <v>241</v>
      </c>
      <c r="B8" s="165"/>
      <c r="C8" s="165"/>
      <c r="D8" s="165"/>
      <c r="E8" s="165"/>
      <c r="F8" s="165"/>
      <c r="G8" s="165"/>
      <c r="H8" s="165"/>
      <c r="I8" s="165"/>
      <c r="J8" s="165"/>
      <c r="K8" s="165"/>
      <c r="L8" s="165"/>
      <c r="M8" s="165"/>
      <c r="N8" s="165"/>
      <c r="O8" s="165"/>
      <c r="P8" s="165"/>
      <c r="Q8" s="165"/>
      <c r="R8" s="135"/>
      <c r="S8" s="135"/>
      <c r="T8" s="135"/>
      <c r="U8" s="136"/>
      <c r="V8" s="136"/>
      <c r="W8" s="136"/>
      <c r="X8" s="136"/>
      <c r="Y8" s="136"/>
      <c r="Z8" s="136"/>
      <c r="AA8" s="136"/>
      <c r="AB8" s="136"/>
      <c r="AC8" s="136"/>
      <c r="AD8" s="136"/>
      <c r="AE8" s="136"/>
      <c r="AF8" s="136"/>
      <c r="AG8" s="136"/>
      <c r="AH8" s="136"/>
    </row>
    <row r="9" spans="1:34" ht="18.75" x14ac:dyDescent="0.3">
      <c r="A9" s="166" t="s">
        <v>222</v>
      </c>
      <c r="B9" s="166"/>
      <c r="C9" s="166"/>
      <c r="D9" s="166"/>
      <c r="E9" s="166"/>
      <c r="F9" s="166"/>
      <c r="G9" s="166"/>
      <c r="H9" s="166"/>
      <c r="I9" s="166"/>
      <c r="J9" s="166"/>
      <c r="K9" s="166"/>
      <c r="L9" s="166"/>
      <c r="M9" s="166"/>
      <c r="N9" s="166"/>
      <c r="O9" s="166"/>
      <c r="P9" s="166"/>
      <c r="Q9" s="166"/>
      <c r="R9" s="135"/>
      <c r="S9" s="135"/>
      <c r="T9" s="135"/>
      <c r="U9" s="136"/>
      <c r="V9" s="136"/>
      <c r="W9" s="136"/>
      <c r="X9" s="136"/>
      <c r="Y9" s="136"/>
      <c r="Z9" s="136"/>
      <c r="AA9" s="136"/>
      <c r="AB9" s="136"/>
      <c r="AC9" s="136"/>
      <c r="AD9" s="136"/>
      <c r="AE9" s="136"/>
      <c r="AF9" s="136"/>
      <c r="AG9" s="136"/>
      <c r="AH9" s="136"/>
    </row>
    <row r="10" spans="1:34" ht="18.75" x14ac:dyDescent="0.25">
      <c r="A10" s="166" t="s">
        <v>231</v>
      </c>
      <c r="B10" s="166"/>
      <c r="C10" s="166"/>
      <c r="D10" s="166"/>
      <c r="E10" s="166"/>
      <c r="F10" s="166"/>
      <c r="G10" s="166"/>
      <c r="H10" s="166"/>
      <c r="I10" s="166"/>
      <c r="J10" s="166"/>
      <c r="K10" s="166"/>
      <c r="L10" s="166"/>
      <c r="M10" s="166"/>
      <c r="N10" s="166"/>
      <c r="O10" s="166"/>
      <c r="P10" s="166"/>
      <c r="Q10" s="166"/>
      <c r="R10" s="135"/>
      <c r="S10" s="135"/>
      <c r="T10" s="135"/>
      <c r="U10" s="135"/>
      <c r="V10" s="135"/>
      <c r="W10" s="135"/>
      <c r="X10" s="135"/>
      <c r="Y10" s="135"/>
      <c r="Z10" s="135"/>
      <c r="AA10" s="135"/>
      <c r="AB10" s="135"/>
      <c r="AC10" s="135"/>
      <c r="AD10" s="135"/>
      <c r="AE10" s="135"/>
      <c r="AF10" s="135"/>
      <c r="AG10" s="135"/>
      <c r="AH10" s="135"/>
    </row>
    <row r="11" spans="1:34" ht="18.75" x14ac:dyDescent="0.3">
      <c r="A11" s="167" t="s">
        <v>193</v>
      </c>
      <c r="B11" s="167"/>
      <c r="C11" s="167"/>
      <c r="D11" s="167"/>
      <c r="E11" s="167"/>
      <c r="F11" s="167"/>
      <c r="G11" s="167"/>
      <c r="H11" s="167"/>
      <c r="I11" s="167"/>
      <c r="J11" s="167"/>
      <c r="K11" s="167"/>
      <c r="L11" s="167"/>
      <c r="M11" s="167"/>
      <c r="N11" s="167"/>
      <c r="O11" s="167"/>
      <c r="P11" s="167"/>
      <c r="Q11" s="167"/>
      <c r="R11" s="135"/>
      <c r="S11" s="135"/>
      <c r="T11" s="135"/>
      <c r="U11" s="136"/>
      <c r="V11" s="136"/>
      <c r="W11" s="136"/>
      <c r="X11" s="136"/>
      <c r="Y11" s="136"/>
      <c r="Z11" s="136"/>
      <c r="AA11" s="136"/>
      <c r="AB11" s="136"/>
      <c r="AC11" s="136"/>
      <c r="AD11" s="136"/>
      <c r="AE11" s="136"/>
      <c r="AF11" s="136"/>
      <c r="AG11" s="136"/>
      <c r="AH11" s="136"/>
    </row>
    <row r="12" spans="1:34" s="141" customFormat="1" ht="22.5" customHeight="1" x14ac:dyDescent="0.3">
      <c r="A12" s="160" t="s">
        <v>53</v>
      </c>
      <c r="B12" s="160"/>
      <c r="C12" s="160"/>
      <c r="D12" s="160"/>
      <c r="E12" s="160"/>
      <c r="F12" s="160"/>
      <c r="G12" s="160"/>
      <c r="H12" s="160"/>
      <c r="I12" s="160"/>
      <c r="J12" s="160"/>
      <c r="K12" s="160"/>
      <c r="L12" s="160"/>
      <c r="M12" s="160"/>
      <c r="N12" s="160"/>
      <c r="O12" s="160"/>
      <c r="P12" s="160"/>
      <c r="Q12" s="160"/>
      <c r="R12" s="140"/>
      <c r="S12" s="140"/>
      <c r="T12" s="140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</row>
    <row r="13" spans="1:34" s="141" customFormat="1" ht="18.75" x14ac:dyDescent="0.3">
      <c r="A13" s="168" t="s">
        <v>154</v>
      </c>
      <c r="B13" s="168"/>
      <c r="C13" s="168"/>
      <c r="D13" s="168"/>
      <c r="E13" s="168"/>
      <c r="F13" s="168"/>
      <c r="G13" s="168"/>
      <c r="H13" s="168"/>
      <c r="I13" s="168"/>
      <c r="J13" s="168"/>
      <c r="K13" s="168"/>
      <c r="L13" s="168"/>
      <c r="M13" s="168"/>
      <c r="N13" s="168"/>
      <c r="O13" s="168"/>
      <c r="P13" s="168"/>
      <c r="Q13" s="168"/>
      <c r="R13" s="140"/>
      <c r="S13" s="140"/>
      <c r="T13" s="140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</row>
    <row r="14" spans="1:34" s="141" customFormat="1" ht="18.75" x14ac:dyDescent="0.3">
      <c r="A14" s="168" t="s">
        <v>191</v>
      </c>
      <c r="B14" s="168"/>
      <c r="C14" s="168"/>
      <c r="D14" s="168"/>
      <c r="E14" s="168"/>
      <c r="F14" s="168"/>
      <c r="G14" s="168"/>
      <c r="H14" s="168"/>
      <c r="I14" s="168"/>
      <c r="J14" s="168"/>
      <c r="K14" s="168"/>
      <c r="L14" s="168"/>
      <c r="M14" s="168"/>
      <c r="N14" s="168"/>
      <c r="O14" s="168"/>
      <c r="P14" s="168"/>
      <c r="Q14" s="168"/>
      <c r="R14" s="140"/>
      <c r="S14" s="140"/>
      <c r="T14" s="140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</row>
    <row r="15" spans="1:34" s="141" customFormat="1" ht="18.75" customHeight="1" x14ac:dyDescent="0.3">
      <c r="A15" s="160" t="s">
        <v>60</v>
      </c>
      <c r="B15" s="160"/>
      <c r="C15" s="160"/>
      <c r="D15" s="160"/>
      <c r="E15" s="160"/>
      <c r="F15" s="160"/>
      <c r="G15" s="160"/>
      <c r="H15" s="160"/>
      <c r="I15" s="160"/>
      <c r="J15" s="160"/>
      <c r="K15" s="160"/>
      <c r="L15" s="160"/>
      <c r="M15" s="160"/>
      <c r="N15" s="160"/>
      <c r="O15" s="160"/>
      <c r="P15" s="160"/>
      <c r="Q15" s="160"/>
      <c r="R15" s="140"/>
      <c r="S15" s="140"/>
      <c r="T15" s="140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</row>
    <row r="16" spans="1:34" ht="15" customHeight="1" x14ac:dyDescent="0.25">
      <c r="A16" s="169" t="s">
        <v>10</v>
      </c>
      <c r="B16" s="169"/>
      <c r="C16" s="169"/>
      <c r="D16" s="169"/>
      <c r="E16" s="169"/>
      <c r="F16" s="169"/>
      <c r="G16" s="169"/>
      <c r="H16" s="169"/>
      <c r="I16" s="169"/>
      <c r="J16" s="169"/>
      <c r="K16" s="169"/>
      <c r="L16" s="169"/>
      <c r="M16" s="169"/>
      <c r="N16" s="169"/>
      <c r="O16" s="169"/>
      <c r="P16" s="169"/>
      <c r="Q16" s="169"/>
    </row>
    <row r="17" spans="1:18" x14ac:dyDescent="0.25">
      <c r="A17" s="170" t="s">
        <v>0</v>
      </c>
      <c r="B17" s="171" t="s">
        <v>2</v>
      </c>
      <c r="C17" s="172" t="s">
        <v>47</v>
      </c>
      <c r="D17" s="172"/>
      <c r="E17" s="172"/>
      <c r="F17" s="172"/>
      <c r="G17" s="172"/>
      <c r="H17" s="172"/>
      <c r="I17" s="172"/>
      <c r="J17" s="172"/>
      <c r="K17" s="172" t="s">
        <v>47</v>
      </c>
      <c r="L17" s="172"/>
      <c r="M17" s="172"/>
      <c r="N17" s="172"/>
      <c r="O17" s="172"/>
      <c r="P17" s="172"/>
      <c r="Q17" s="172"/>
      <c r="R17" s="172"/>
    </row>
    <row r="18" spans="1:18" ht="46.5" customHeight="1" x14ac:dyDescent="0.25">
      <c r="A18" s="170"/>
      <c r="B18" s="171"/>
      <c r="C18" s="173" t="s">
        <v>205</v>
      </c>
      <c r="D18" s="174"/>
      <c r="E18" s="174"/>
      <c r="F18" s="174"/>
      <c r="G18" s="174"/>
      <c r="H18" s="174"/>
      <c r="I18" s="174"/>
      <c r="J18" s="175"/>
      <c r="K18" s="173" t="s">
        <v>205</v>
      </c>
      <c r="L18" s="174"/>
      <c r="M18" s="174"/>
      <c r="N18" s="174"/>
      <c r="O18" s="174"/>
      <c r="P18" s="174"/>
      <c r="Q18" s="174"/>
      <c r="R18" s="175"/>
    </row>
    <row r="19" spans="1:18" ht="15.75" customHeight="1" x14ac:dyDescent="0.25">
      <c r="A19" s="170"/>
      <c r="B19" s="171"/>
      <c r="C19" s="171" t="s">
        <v>13</v>
      </c>
      <c r="D19" s="171"/>
      <c r="E19" s="171"/>
      <c r="F19" s="171"/>
      <c r="G19" s="171" t="s">
        <v>121</v>
      </c>
      <c r="H19" s="171"/>
      <c r="I19" s="171"/>
      <c r="J19" s="171"/>
      <c r="K19" s="171" t="s">
        <v>13</v>
      </c>
      <c r="L19" s="171"/>
      <c r="M19" s="171"/>
      <c r="N19" s="171"/>
      <c r="O19" s="171" t="s">
        <v>121</v>
      </c>
      <c r="P19" s="171"/>
      <c r="Q19" s="171"/>
      <c r="R19" s="171"/>
    </row>
    <row r="20" spans="1:18" s="27" customFormat="1" ht="126" x14ac:dyDescent="0.25">
      <c r="A20" s="170"/>
      <c r="B20" s="171"/>
      <c r="C20" s="128" t="s">
        <v>29</v>
      </c>
      <c r="D20" s="128" t="s">
        <v>9</v>
      </c>
      <c r="E20" s="128" t="s">
        <v>112</v>
      </c>
      <c r="F20" s="128" t="s">
        <v>11</v>
      </c>
      <c r="G20" s="128" t="s">
        <v>14</v>
      </c>
      <c r="H20" s="128" t="s">
        <v>55</v>
      </c>
      <c r="I20" s="27" t="s">
        <v>194</v>
      </c>
      <c r="J20" s="12" t="s">
        <v>56</v>
      </c>
      <c r="K20" s="128" t="s">
        <v>29</v>
      </c>
      <c r="L20" s="128" t="s">
        <v>9</v>
      </c>
      <c r="M20" s="128" t="s">
        <v>112</v>
      </c>
      <c r="N20" s="128" t="s">
        <v>11</v>
      </c>
      <c r="O20" s="128" t="s">
        <v>14</v>
      </c>
      <c r="P20" s="128" t="s">
        <v>55</v>
      </c>
      <c r="Q20" s="27" t="s">
        <v>194</v>
      </c>
      <c r="R20" s="12" t="s">
        <v>56</v>
      </c>
    </row>
    <row r="21" spans="1:18" s="27" customFormat="1" x14ac:dyDescent="0.25">
      <c r="A21" s="127">
        <v>1</v>
      </c>
      <c r="B21" s="128">
        <v>2</v>
      </c>
      <c r="C21" s="128">
        <v>3</v>
      </c>
      <c r="D21" s="128">
        <v>4</v>
      </c>
      <c r="E21" s="128">
        <v>5</v>
      </c>
      <c r="F21" s="128">
        <v>6</v>
      </c>
      <c r="G21" s="128">
        <v>7</v>
      </c>
      <c r="H21" s="128">
        <v>8</v>
      </c>
      <c r="J21" s="12">
        <v>9</v>
      </c>
      <c r="K21" s="128">
        <v>3</v>
      </c>
      <c r="L21" s="128">
        <v>4</v>
      </c>
      <c r="M21" s="128">
        <v>5</v>
      </c>
      <c r="N21" s="128">
        <v>6</v>
      </c>
      <c r="O21" s="128">
        <v>7</v>
      </c>
      <c r="P21" s="128">
        <v>8</v>
      </c>
      <c r="Q21" s="12">
        <v>9</v>
      </c>
      <c r="R21" s="12">
        <v>10</v>
      </c>
    </row>
    <row r="22" spans="1:18" s="27" customFormat="1" ht="47.25" x14ac:dyDescent="0.25">
      <c r="A22" s="127">
        <v>1</v>
      </c>
      <c r="B22" s="13" t="s">
        <v>108</v>
      </c>
      <c r="C22" s="128"/>
      <c r="D22" s="128"/>
      <c r="E22" s="128"/>
      <c r="F22" s="128"/>
      <c r="G22" s="128"/>
      <c r="H22" s="128"/>
      <c r="I22" s="128"/>
      <c r="J22" s="128"/>
      <c r="K22" s="128"/>
      <c r="L22" s="128"/>
      <c r="M22" s="128"/>
      <c r="N22" s="128"/>
      <c r="O22" s="128"/>
      <c r="P22" s="128"/>
      <c r="Q22" s="128"/>
      <c r="R22" s="128"/>
    </row>
    <row r="23" spans="1:18" s="27" customFormat="1" ht="63" x14ac:dyDescent="0.25">
      <c r="A23" s="127" t="s">
        <v>92</v>
      </c>
      <c r="B23" s="14" t="s">
        <v>74</v>
      </c>
      <c r="C23" s="128"/>
      <c r="D23" s="125"/>
      <c r="E23" s="128"/>
      <c r="F23" s="128"/>
      <c r="G23" s="15"/>
      <c r="H23" s="12"/>
      <c r="I23" s="21"/>
      <c r="J23" s="12"/>
      <c r="K23" s="128"/>
      <c r="L23" s="125"/>
      <c r="M23" s="128"/>
      <c r="N23" s="128"/>
      <c r="O23" s="15"/>
      <c r="P23" s="12"/>
      <c r="Q23" s="21"/>
      <c r="R23" s="12"/>
    </row>
    <row r="24" spans="1:18" s="27" customFormat="1" ht="63" x14ac:dyDescent="0.25">
      <c r="A24" s="127" t="s">
        <v>93</v>
      </c>
      <c r="B24" s="14" t="s">
        <v>75</v>
      </c>
      <c r="C24" s="128"/>
      <c r="D24" s="125"/>
      <c r="E24" s="128"/>
      <c r="F24" s="128"/>
      <c r="G24" s="15"/>
      <c r="H24" s="12"/>
      <c r="I24" s="21"/>
      <c r="J24" s="12"/>
      <c r="K24" s="128"/>
      <c r="L24" s="125"/>
      <c r="M24" s="128"/>
      <c r="N24" s="128"/>
      <c r="O24" s="15"/>
      <c r="P24" s="12"/>
      <c r="Q24" s="21"/>
      <c r="R24" s="12"/>
    </row>
    <row r="25" spans="1:18" s="27" customFormat="1" x14ac:dyDescent="0.25">
      <c r="A25" s="127"/>
      <c r="B25" s="14" t="s">
        <v>1</v>
      </c>
      <c r="C25" s="128"/>
      <c r="D25" s="128"/>
      <c r="E25" s="128"/>
      <c r="F25" s="128"/>
      <c r="G25" s="15"/>
      <c r="H25" s="128"/>
      <c r="I25" s="21"/>
      <c r="J25" s="12"/>
      <c r="K25" s="128"/>
      <c r="L25" s="128"/>
      <c r="M25" s="128"/>
      <c r="N25" s="128"/>
      <c r="O25" s="15"/>
      <c r="P25" s="128"/>
      <c r="Q25" s="21"/>
      <c r="R25" s="12"/>
    </row>
    <row r="26" spans="1:18" s="140" customFormat="1" ht="47.25" x14ac:dyDescent="0.25">
      <c r="A26" s="74">
        <v>2</v>
      </c>
      <c r="B26" s="13" t="s">
        <v>28</v>
      </c>
      <c r="C26" s="128"/>
      <c r="D26" s="128"/>
      <c r="E26" s="128"/>
      <c r="F26" s="128"/>
      <c r="G26" s="128"/>
      <c r="H26" s="128"/>
      <c r="I26" s="21"/>
      <c r="J26" s="128"/>
      <c r="K26" s="128"/>
      <c r="L26" s="128"/>
      <c r="M26" s="128"/>
      <c r="N26" s="128"/>
      <c r="O26" s="128"/>
      <c r="P26" s="128"/>
      <c r="Q26" s="21"/>
      <c r="R26" s="128"/>
    </row>
    <row r="27" spans="1:18" s="140" customFormat="1" x14ac:dyDescent="0.25">
      <c r="A27" s="74" t="s">
        <v>94</v>
      </c>
      <c r="B27" s="14" t="s">
        <v>72</v>
      </c>
      <c r="C27" s="128"/>
      <c r="D27" s="130"/>
      <c r="E27" s="128"/>
      <c r="F27" s="128"/>
      <c r="G27" s="15"/>
      <c r="H27" s="12"/>
      <c r="I27" s="21"/>
      <c r="J27" s="12"/>
      <c r="K27" s="128"/>
      <c r="L27" s="130"/>
      <c r="M27" s="128"/>
      <c r="N27" s="128"/>
      <c r="O27" s="15"/>
      <c r="P27" s="12"/>
      <c r="Q27" s="21"/>
      <c r="R27" s="12"/>
    </row>
    <row r="28" spans="1:18" s="140" customFormat="1" x14ac:dyDescent="0.25">
      <c r="A28" s="74" t="s">
        <v>95</v>
      </c>
      <c r="B28" s="14" t="s">
        <v>73</v>
      </c>
      <c r="C28" s="128"/>
      <c r="D28" s="130"/>
      <c r="E28" s="128"/>
      <c r="F28" s="128"/>
      <c r="G28" s="15"/>
      <c r="H28" s="12"/>
      <c r="I28" s="21"/>
      <c r="J28" s="12"/>
      <c r="K28" s="128"/>
      <c r="L28" s="130"/>
      <c r="M28" s="128"/>
      <c r="N28" s="128"/>
      <c r="O28" s="15"/>
      <c r="P28" s="12"/>
      <c r="Q28" s="21"/>
      <c r="R28" s="12"/>
    </row>
    <row r="29" spans="1:18" s="140" customFormat="1" x14ac:dyDescent="0.25">
      <c r="A29" s="74"/>
      <c r="B29" s="14" t="s">
        <v>1</v>
      </c>
      <c r="C29" s="128"/>
      <c r="D29" s="130"/>
      <c r="E29" s="128"/>
      <c r="F29" s="128"/>
      <c r="G29" s="15"/>
      <c r="H29" s="20"/>
      <c r="I29" s="142"/>
      <c r="J29" s="17"/>
      <c r="K29" s="128"/>
      <c r="L29" s="130"/>
      <c r="M29" s="128"/>
      <c r="N29" s="128"/>
      <c r="O29" s="15"/>
      <c r="P29" s="20"/>
      <c r="Q29" s="142"/>
      <c r="R29" s="17"/>
    </row>
    <row r="30" spans="1:18" s="140" customFormat="1" ht="31.5" x14ac:dyDescent="0.25">
      <c r="A30" s="74" t="s">
        <v>96</v>
      </c>
      <c r="B30" s="14" t="s">
        <v>195</v>
      </c>
      <c r="C30" s="128"/>
      <c r="D30" s="128"/>
      <c r="E30" s="128"/>
      <c r="F30" s="128"/>
      <c r="G30" s="128"/>
      <c r="H30" s="128"/>
      <c r="I30" s="21"/>
      <c r="J30" s="128"/>
      <c r="K30" s="128"/>
      <c r="L30" s="145"/>
      <c r="M30" s="128"/>
      <c r="N30" s="128"/>
      <c r="O30" s="128"/>
      <c r="P30" s="128"/>
      <c r="Q30" s="21"/>
      <c r="R30" s="128"/>
    </row>
    <row r="31" spans="1:18" s="140" customFormat="1" x14ac:dyDescent="0.25">
      <c r="A31" s="74" t="s">
        <v>98</v>
      </c>
      <c r="B31" s="14" t="s">
        <v>76</v>
      </c>
      <c r="C31" s="128"/>
      <c r="D31" s="128"/>
      <c r="E31" s="128"/>
      <c r="F31" s="128"/>
      <c r="G31" s="16"/>
      <c r="H31" s="20"/>
      <c r="I31" s="142"/>
      <c r="J31" s="17"/>
      <c r="K31" s="128"/>
      <c r="L31" s="128"/>
      <c r="M31" s="128"/>
      <c r="N31" s="128"/>
      <c r="O31" s="16"/>
      <c r="P31" s="20"/>
      <c r="Q31" s="142"/>
      <c r="R31" s="17"/>
    </row>
    <row r="32" spans="1:18" s="140" customFormat="1" x14ac:dyDescent="0.25">
      <c r="A32" s="74" t="s">
        <v>99</v>
      </c>
      <c r="B32" s="14" t="s">
        <v>77</v>
      </c>
      <c r="C32" s="128"/>
      <c r="D32" s="128"/>
      <c r="E32" s="128"/>
      <c r="F32" s="128"/>
      <c r="G32" s="16"/>
      <c r="H32" s="20"/>
      <c r="I32" s="142"/>
      <c r="J32" s="17"/>
      <c r="K32" s="128"/>
      <c r="L32" s="128"/>
      <c r="M32" s="128"/>
      <c r="N32" s="128"/>
      <c r="O32" s="16"/>
      <c r="P32" s="20"/>
      <c r="Q32" s="142"/>
      <c r="R32" s="17"/>
    </row>
    <row r="33" spans="1:18" s="140" customFormat="1" x14ac:dyDescent="0.25">
      <c r="A33" s="74"/>
      <c r="B33" s="14" t="s">
        <v>1</v>
      </c>
      <c r="C33" s="128"/>
      <c r="D33" s="128"/>
      <c r="E33" s="128"/>
      <c r="F33" s="128"/>
      <c r="G33" s="16"/>
      <c r="H33" s="20"/>
      <c r="I33" s="142"/>
      <c r="J33" s="17"/>
      <c r="K33" s="128"/>
      <c r="L33" s="128"/>
      <c r="M33" s="128"/>
      <c r="N33" s="128"/>
      <c r="O33" s="16"/>
      <c r="P33" s="20"/>
      <c r="Q33" s="142"/>
      <c r="R33" s="17"/>
    </row>
    <row r="34" spans="1:18" s="140" customFormat="1" ht="31.5" x14ac:dyDescent="0.25">
      <c r="A34" s="74" t="s">
        <v>97</v>
      </c>
      <c r="B34" s="14" t="s">
        <v>141</v>
      </c>
      <c r="C34" s="128"/>
      <c r="D34" s="128"/>
      <c r="E34" s="128"/>
      <c r="F34" s="128"/>
      <c r="G34" s="128"/>
      <c r="H34" s="128"/>
      <c r="I34" s="21"/>
      <c r="J34" s="128"/>
      <c r="K34" s="128"/>
      <c r="L34" s="128"/>
      <c r="M34" s="128"/>
      <c r="N34" s="128"/>
      <c r="O34" s="128"/>
      <c r="P34" s="128"/>
      <c r="Q34" s="21"/>
      <c r="R34" s="128"/>
    </row>
    <row r="35" spans="1:18" s="140" customFormat="1" x14ac:dyDescent="0.25">
      <c r="A35" s="74" t="s">
        <v>100</v>
      </c>
      <c r="B35" s="14" t="s">
        <v>78</v>
      </c>
      <c r="C35" s="19"/>
      <c r="D35" s="128"/>
      <c r="E35" s="20"/>
      <c r="F35" s="128"/>
      <c r="G35" s="16"/>
      <c r="H35" s="20"/>
      <c r="I35" s="142"/>
      <c r="J35" s="17"/>
      <c r="K35" s="19"/>
      <c r="L35" s="128"/>
      <c r="M35" s="20"/>
      <c r="N35" s="128"/>
      <c r="O35" s="16"/>
      <c r="P35" s="20"/>
      <c r="Q35" s="142"/>
      <c r="R35" s="17"/>
    </row>
    <row r="36" spans="1:18" s="140" customFormat="1" x14ac:dyDescent="0.25">
      <c r="A36" s="74" t="s">
        <v>101</v>
      </c>
      <c r="B36" s="14" t="s">
        <v>79</v>
      </c>
      <c r="C36" s="19"/>
      <c r="D36" s="128"/>
      <c r="E36" s="20"/>
      <c r="F36" s="128"/>
      <c r="G36" s="16"/>
      <c r="H36" s="20"/>
      <c r="I36" s="142"/>
      <c r="J36" s="17"/>
      <c r="K36" s="19"/>
      <c r="L36" s="128"/>
      <c r="M36" s="20"/>
      <c r="N36" s="128"/>
      <c r="O36" s="16"/>
      <c r="P36" s="20"/>
      <c r="Q36" s="142"/>
      <c r="R36" s="17"/>
    </row>
    <row r="37" spans="1:18" s="140" customFormat="1" x14ac:dyDescent="0.25">
      <c r="A37" s="74"/>
      <c r="B37" s="14" t="s">
        <v>1</v>
      </c>
      <c r="C37" s="19"/>
      <c r="D37" s="128"/>
      <c r="E37" s="20"/>
      <c r="F37" s="128"/>
      <c r="G37" s="16"/>
      <c r="H37" s="20"/>
      <c r="I37" s="142"/>
      <c r="J37" s="17"/>
      <c r="K37" s="19"/>
      <c r="L37" s="128"/>
      <c r="M37" s="20"/>
      <c r="N37" s="128"/>
      <c r="O37" s="16"/>
      <c r="P37" s="20"/>
      <c r="Q37" s="142"/>
      <c r="R37" s="17"/>
    </row>
    <row r="38" spans="1:18" s="140" customFormat="1" ht="47.25" x14ac:dyDescent="0.25">
      <c r="A38" s="74">
        <v>4</v>
      </c>
      <c r="B38" s="14" t="s">
        <v>4</v>
      </c>
      <c r="C38" s="128"/>
      <c r="D38" s="128"/>
      <c r="E38" s="21"/>
      <c r="F38" s="21"/>
      <c r="G38" s="16"/>
      <c r="H38" s="21"/>
      <c r="I38" s="21"/>
      <c r="J38" s="12"/>
      <c r="K38" s="128"/>
      <c r="L38" s="128"/>
      <c r="M38" s="21"/>
      <c r="N38" s="21"/>
      <c r="O38" s="16"/>
      <c r="P38" s="21"/>
      <c r="Q38" s="21"/>
      <c r="R38" s="12"/>
    </row>
    <row r="39" spans="1:18" s="140" customFormat="1" ht="47.25" x14ac:dyDescent="0.25">
      <c r="A39" s="74">
        <v>5</v>
      </c>
      <c r="B39" s="14" t="s">
        <v>90</v>
      </c>
      <c r="C39" s="128"/>
      <c r="D39" s="128"/>
      <c r="E39" s="21"/>
      <c r="F39" s="21"/>
      <c r="G39" s="16"/>
      <c r="H39" s="3"/>
      <c r="I39" s="142"/>
      <c r="J39" s="3"/>
      <c r="K39" s="128"/>
      <c r="L39" s="128"/>
      <c r="M39" s="21"/>
      <c r="N39" s="21"/>
      <c r="O39" s="16"/>
      <c r="P39" s="3"/>
      <c r="Q39" s="142"/>
      <c r="R39" s="17"/>
    </row>
    <row r="40" spans="1:18" s="140" customFormat="1" ht="63" x14ac:dyDescent="0.25">
      <c r="A40" s="74" t="s">
        <v>104</v>
      </c>
      <c r="B40" s="14" t="str">
        <f>B23</f>
        <v>Выключатель (ячейка выключателя), ячейка распределительного устройства 1</v>
      </c>
      <c r="C40" s="128"/>
      <c r="D40" s="128"/>
      <c r="E40" s="21"/>
      <c r="F40" s="21"/>
      <c r="G40" s="16"/>
      <c r="H40" s="3"/>
      <c r="I40" s="142"/>
      <c r="J40" s="17"/>
      <c r="K40" s="128"/>
      <c r="L40" s="128"/>
      <c r="M40" s="21"/>
      <c r="N40" s="21"/>
      <c r="O40" s="16"/>
      <c r="P40" s="3"/>
      <c r="Q40" s="142"/>
      <c r="R40" s="17"/>
    </row>
    <row r="41" spans="1:18" s="140" customFormat="1" ht="63" x14ac:dyDescent="0.25">
      <c r="A41" s="74" t="s">
        <v>105</v>
      </c>
      <c r="B41" s="14" t="str">
        <f>B24</f>
        <v>Выключатель (ячейка выключателя), ячейка распределительного устройства 2</v>
      </c>
      <c r="C41" s="128"/>
      <c r="D41" s="128"/>
      <c r="E41" s="21"/>
      <c r="F41" s="21"/>
      <c r="G41" s="16"/>
      <c r="H41" s="3"/>
      <c r="I41" s="142"/>
      <c r="J41" s="3"/>
      <c r="K41" s="128"/>
      <c r="L41" s="128"/>
      <c r="M41" s="21"/>
      <c r="N41" s="21"/>
      <c r="O41" s="16"/>
      <c r="P41" s="3"/>
      <c r="Q41" s="142"/>
      <c r="R41" s="17"/>
    </row>
    <row r="42" spans="1:18" s="140" customFormat="1" x14ac:dyDescent="0.25">
      <c r="A42" s="74" t="s">
        <v>1</v>
      </c>
      <c r="B42" s="14" t="s">
        <v>1</v>
      </c>
      <c r="C42" s="128"/>
      <c r="D42" s="128"/>
      <c r="E42" s="21"/>
      <c r="F42" s="21"/>
      <c r="G42" s="16"/>
      <c r="H42" s="3"/>
      <c r="I42" s="142"/>
      <c r="J42" s="3"/>
      <c r="K42" s="128"/>
      <c r="L42" s="128"/>
      <c r="M42" s="21"/>
      <c r="N42" s="21"/>
      <c r="O42" s="16"/>
      <c r="P42" s="3"/>
      <c r="Q42" s="142"/>
      <c r="R42" s="17"/>
    </row>
    <row r="43" spans="1:18" s="140" customFormat="1" x14ac:dyDescent="0.25">
      <c r="A43" s="74" t="s">
        <v>185</v>
      </c>
      <c r="B43" s="14" t="s">
        <v>72</v>
      </c>
      <c r="C43" s="128"/>
      <c r="D43" s="128"/>
      <c r="E43" s="21"/>
      <c r="F43" s="21"/>
      <c r="G43" s="16"/>
      <c r="H43" s="17"/>
      <c r="I43" s="142"/>
      <c r="J43" s="17"/>
      <c r="K43" s="128"/>
      <c r="L43" s="128"/>
      <c r="M43" s="21"/>
      <c r="N43" s="21"/>
      <c r="O43" s="16"/>
      <c r="P43" s="17"/>
      <c r="Q43" s="142"/>
      <c r="R43" s="17"/>
    </row>
    <row r="44" spans="1:18" s="140" customFormat="1" x14ac:dyDescent="0.25">
      <c r="A44" s="74" t="s">
        <v>187</v>
      </c>
      <c r="B44" s="14" t="s">
        <v>73</v>
      </c>
      <c r="C44" s="128"/>
      <c r="D44" s="128"/>
      <c r="E44" s="21"/>
      <c r="F44" s="21"/>
      <c r="G44" s="16"/>
      <c r="H44" s="17"/>
      <c r="I44" s="142"/>
      <c r="J44" s="17"/>
      <c r="K44" s="128"/>
      <c r="L44" s="128"/>
      <c r="M44" s="21"/>
      <c r="N44" s="21"/>
      <c r="O44" s="16"/>
      <c r="P44" s="17"/>
      <c r="Q44" s="142"/>
      <c r="R44" s="17"/>
    </row>
    <row r="45" spans="1:18" s="140" customFormat="1" ht="31.5" x14ac:dyDescent="0.25">
      <c r="A45" s="74" t="s">
        <v>189</v>
      </c>
      <c r="B45" s="14" t="s">
        <v>195</v>
      </c>
      <c r="C45" s="128"/>
      <c r="D45" s="128"/>
      <c r="E45" s="21"/>
      <c r="F45" s="21"/>
      <c r="G45" s="16"/>
      <c r="H45" s="3"/>
      <c r="I45" s="142"/>
      <c r="J45" s="3"/>
      <c r="K45" s="128"/>
      <c r="L45" s="145"/>
      <c r="M45" s="21"/>
      <c r="N45" s="21"/>
      <c r="O45" s="16"/>
      <c r="P45" s="3"/>
      <c r="Q45" s="142"/>
      <c r="R45" s="17"/>
    </row>
    <row r="46" spans="1:18" s="140" customFormat="1" ht="31.5" x14ac:dyDescent="0.25">
      <c r="A46" s="74" t="s">
        <v>190</v>
      </c>
      <c r="B46" s="14" t="s">
        <v>195</v>
      </c>
      <c r="C46" s="128"/>
      <c r="D46" s="128"/>
      <c r="E46" s="21"/>
      <c r="F46" s="21"/>
      <c r="G46" s="16"/>
      <c r="H46" s="3"/>
      <c r="I46" s="142"/>
      <c r="J46" s="3"/>
      <c r="K46" s="128"/>
      <c r="L46" s="145"/>
      <c r="M46" s="21"/>
      <c r="N46" s="21"/>
      <c r="O46" s="16"/>
      <c r="P46" s="3"/>
      <c r="Q46" s="142"/>
      <c r="R46" s="17"/>
    </row>
    <row r="47" spans="1:18" s="140" customFormat="1" ht="94.5" x14ac:dyDescent="0.25">
      <c r="A47" s="74" t="s">
        <v>212</v>
      </c>
      <c r="B47" s="14" t="s">
        <v>109</v>
      </c>
      <c r="C47" s="128"/>
      <c r="D47" s="128"/>
      <c r="E47" s="21"/>
      <c r="F47" s="21"/>
      <c r="G47" s="16"/>
      <c r="H47" s="3"/>
      <c r="I47" s="142"/>
      <c r="J47" s="3"/>
      <c r="K47" s="128"/>
      <c r="L47" s="128"/>
      <c r="M47" s="21"/>
      <c r="N47" s="21"/>
      <c r="O47" s="16"/>
      <c r="P47" s="3"/>
      <c r="Q47" s="142"/>
      <c r="R47" s="17"/>
    </row>
    <row r="48" spans="1:18" s="140" customFormat="1" x14ac:dyDescent="0.25">
      <c r="A48" s="74" t="s">
        <v>213</v>
      </c>
      <c r="B48" s="14" t="s">
        <v>91</v>
      </c>
      <c r="C48" s="128"/>
      <c r="D48" s="128"/>
      <c r="E48" s="21"/>
      <c r="F48" s="21"/>
      <c r="G48" s="16"/>
      <c r="H48" s="3"/>
      <c r="I48" s="142"/>
      <c r="J48" s="3"/>
      <c r="K48" s="128"/>
      <c r="L48" s="128"/>
      <c r="M48" s="21"/>
      <c r="N48" s="21"/>
      <c r="O48" s="16"/>
      <c r="P48" s="3"/>
      <c r="Q48" s="142"/>
      <c r="R48" s="17"/>
    </row>
    <row r="49" spans="1:18" s="140" customFormat="1" x14ac:dyDescent="0.25">
      <c r="A49" s="74">
        <v>6</v>
      </c>
      <c r="B49" s="14" t="s">
        <v>5</v>
      </c>
      <c r="C49" s="128"/>
      <c r="D49" s="128"/>
      <c r="E49" s="128"/>
      <c r="F49" s="128"/>
      <c r="G49" s="16"/>
      <c r="H49" s="12"/>
      <c r="I49" s="21"/>
      <c r="J49" s="12"/>
      <c r="K49" s="128"/>
      <c r="L49" s="128"/>
      <c r="M49" s="128"/>
      <c r="N49" s="128"/>
      <c r="O49" s="16"/>
      <c r="P49" s="12"/>
      <c r="Q49" s="21"/>
      <c r="R49" s="12"/>
    </row>
    <row r="50" spans="1:18" s="140" customFormat="1" x14ac:dyDescent="0.25">
      <c r="A50" s="74"/>
      <c r="B50" s="13" t="s">
        <v>196</v>
      </c>
      <c r="C50" s="128"/>
      <c r="D50" s="128"/>
      <c r="E50" s="128"/>
      <c r="F50" s="128"/>
      <c r="G50" s="14"/>
      <c r="H50" s="12"/>
      <c r="I50" s="21"/>
      <c r="J50" s="12"/>
      <c r="K50" s="128"/>
      <c r="L50" s="128"/>
      <c r="M50" s="128"/>
      <c r="N50" s="128"/>
      <c r="O50" s="14"/>
      <c r="P50" s="12"/>
      <c r="Q50" s="21"/>
      <c r="R50" s="12"/>
    </row>
    <row r="51" spans="1:18" s="140" customFormat="1" x14ac:dyDescent="0.25">
      <c r="A51" s="74"/>
      <c r="B51" s="14" t="s">
        <v>198</v>
      </c>
      <c r="C51" s="128"/>
      <c r="D51" s="14"/>
      <c r="E51" s="128"/>
      <c r="F51" s="128"/>
      <c r="G51" s="14"/>
      <c r="H51" s="12"/>
      <c r="I51" s="21"/>
      <c r="J51" s="12"/>
      <c r="K51" s="128"/>
      <c r="L51" s="144"/>
      <c r="M51" s="128"/>
      <c r="N51" s="128"/>
      <c r="O51" s="14"/>
      <c r="P51" s="12"/>
      <c r="Q51" s="21"/>
      <c r="R51" s="12"/>
    </row>
    <row r="52" spans="1:18" s="140" customFormat="1" ht="63" x14ac:dyDescent="0.25">
      <c r="A52" s="74"/>
      <c r="B52" s="14" t="s">
        <v>199</v>
      </c>
      <c r="C52" s="128"/>
      <c r="D52" s="128"/>
      <c r="E52" s="128"/>
      <c r="F52" s="128"/>
      <c r="G52" s="14"/>
      <c r="H52" s="12"/>
      <c r="I52" s="21"/>
      <c r="J52" s="12"/>
      <c r="K52" s="128"/>
      <c r="L52" s="128"/>
      <c r="M52" s="128"/>
      <c r="N52" s="128"/>
      <c r="O52" s="14"/>
      <c r="P52" s="12"/>
      <c r="Q52" s="21"/>
      <c r="R52" s="12"/>
    </row>
    <row r="53" spans="1:18" s="140" customFormat="1" x14ac:dyDescent="0.25">
      <c r="A53" s="74"/>
      <c r="B53" s="14" t="s">
        <v>200</v>
      </c>
      <c r="C53" s="128"/>
      <c r="D53" s="128"/>
      <c r="E53" s="128"/>
      <c r="F53" s="128"/>
      <c r="G53" s="14"/>
      <c r="H53" s="12"/>
      <c r="I53" s="21"/>
      <c r="J53" s="12"/>
      <c r="K53" s="128"/>
      <c r="L53" s="128"/>
      <c r="M53" s="146"/>
      <c r="N53" s="128"/>
      <c r="O53" s="14"/>
      <c r="P53" s="12"/>
      <c r="Q53" s="21"/>
      <c r="R53" s="12"/>
    </row>
    <row r="54" spans="1:18" s="140" customFormat="1" x14ac:dyDescent="0.25">
      <c r="A54" s="74"/>
      <c r="B54" s="14" t="s">
        <v>201</v>
      </c>
      <c r="C54" s="128"/>
      <c r="D54" s="128"/>
      <c r="E54" s="128"/>
      <c r="F54" s="128"/>
      <c r="G54" s="14"/>
      <c r="H54" s="12"/>
      <c r="I54" s="21"/>
      <c r="J54" s="12"/>
      <c r="K54" s="128"/>
      <c r="L54" s="128"/>
      <c r="M54" s="146"/>
      <c r="N54" s="128"/>
      <c r="O54" s="14"/>
      <c r="P54" s="12"/>
      <c r="Q54" s="21"/>
      <c r="R54" s="12"/>
    </row>
    <row r="55" spans="1:18" s="140" customFormat="1" x14ac:dyDescent="0.25">
      <c r="A55" s="74"/>
      <c r="B55" s="14" t="s">
        <v>202</v>
      </c>
      <c r="C55" s="128"/>
      <c r="D55" s="128"/>
      <c r="E55" s="128"/>
      <c r="F55" s="128"/>
      <c r="G55" s="14"/>
      <c r="H55" s="12"/>
      <c r="I55" s="21"/>
      <c r="J55" s="12"/>
      <c r="K55" s="128"/>
      <c r="L55" s="128"/>
      <c r="M55" s="146"/>
      <c r="N55" s="128"/>
      <c r="O55" s="14"/>
      <c r="P55" s="12"/>
      <c r="Q55" s="21"/>
      <c r="R55" s="12"/>
    </row>
    <row r="56" spans="1:18" s="140" customFormat="1" x14ac:dyDescent="0.25">
      <c r="A56" s="74"/>
      <c r="B56" s="14" t="s">
        <v>202</v>
      </c>
      <c r="C56" s="128"/>
      <c r="D56" s="128"/>
      <c r="E56" s="128"/>
      <c r="F56" s="128"/>
      <c r="G56" s="14"/>
      <c r="H56" s="12"/>
      <c r="I56" s="21"/>
      <c r="J56" s="12"/>
      <c r="K56" s="128"/>
      <c r="L56" s="128"/>
      <c r="M56" s="146"/>
      <c r="N56" s="128"/>
      <c r="O56" s="14"/>
      <c r="P56" s="12"/>
      <c r="Q56" s="21"/>
      <c r="R56" s="12"/>
    </row>
    <row r="57" spans="1:18" s="140" customFormat="1" ht="15.75" customHeight="1" x14ac:dyDescent="0.25">
      <c r="A57" s="74"/>
      <c r="B57" s="14" t="s">
        <v>203</v>
      </c>
      <c r="C57" s="128"/>
      <c r="D57" s="128"/>
      <c r="E57" s="128"/>
      <c r="F57" s="128"/>
      <c r="G57" s="14"/>
      <c r="H57" s="12"/>
      <c r="I57" s="21"/>
      <c r="J57" s="12"/>
      <c r="K57" s="128"/>
      <c r="L57" s="128"/>
      <c r="M57" s="146"/>
      <c r="N57" s="128"/>
      <c r="O57" s="14"/>
      <c r="P57" s="12"/>
      <c r="Q57" s="21"/>
      <c r="R57" s="12"/>
    </row>
    <row r="58" spans="1:18" s="140" customFormat="1" x14ac:dyDescent="0.25">
      <c r="A58" s="74"/>
      <c r="B58" s="14" t="s">
        <v>204</v>
      </c>
      <c r="C58" s="128"/>
      <c r="D58" s="128"/>
      <c r="E58" s="128"/>
      <c r="F58" s="128"/>
      <c r="G58" s="14"/>
      <c r="H58" s="12"/>
      <c r="I58" s="21"/>
      <c r="J58" s="12"/>
      <c r="K58" s="128"/>
      <c r="L58" s="128"/>
      <c r="M58" s="146"/>
      <c r="N58" s="128"/>
      <c r="O58" s="14"/>
      <c r="P58" s="12"/>
      <c r="Q58" s="21"/>
      <c r="R58" s="12"/>
    </row>
    <row r="59" spans="1:18" s="140" customFormat="1" x14ac:dyDescent="0.25">
      <c r="A59" s="74">
        <v>7</v>
      </c>
      <c r="B59" s="14" t="s">
        <v>6</v>
      </c>
      <c r="C59" s="128"/>
      <c r="D59" s="128"/>
      <c r="E59" s="128"/>
      <c r="F59" s="128"/>
      <c r="G59" s="16"/>
      <c r="H59" s="12"/>
      <c r="I59" s="21"/>
      <c r="J59" s="12"/>
      <c r="K59" s="128"/>
      <c r="L59" s="128"/>
      <c r="M59" s="146"/>
      <c r="N59" s="128"/>
      <c r="O59" s="16"/>
      <c r="P59" s="12"/>
      <c r="Q59" s="21"/>
      <c r="R59" s="12"/>
    </row>
    <row r="60" spans="1:18" s="140" customFormat="1" ht="31.5" x14ac:dyDescent="0.25">
      <c r="A60" s="74" t="s">
        <v>178</v>
      </c>
      <c r="B60" s="14" t="s">
        <v>207</v>
      </c>
      <c r="C60" s="128"/>
      <c r="D60" s="128"/>
      <c r="E60" s="128"/>
      <c r="F60" s="128"/>
      <c r="G60" s="16"/>
      <c r="H60" s="12"/>
      <c r="I60" s="12"/>
      <c r="J60" s="12"/>
      <c r="K60" s="128"/>
      <c r="L60" s="128"/>
      <c r="M60" s="146"/>
      <c r="N60" s="143"/>
      <c r="O60" s="16"/>
      <c r="P60" s="12"/>
      <c r="Q60" s="12"/>
      <c r="R60" s="12"/>
    </row>
    <row r="61" spans="1:18" s="140" customFormat="1" ht="47.25" x14ac:dyDescent="0.25">
      <c r="A61" s="74" t="s">
        <v>209</v>
      </c>
      <c r="B61" s="14" t="s">
        <v>208</v>
      </c>
      <c r="C61" s="128"/>
      <c r="D61" s="128"/>
      <c r="E61" s="128"/>
      <c r="F61" s="128"/>
      <c r="G61" s="16"/>
      <c r="H61" s="12"/>
      <c r="I61" s="12"/>
      <c r="J61" s="12"/>
      <c r="K61" s="128"/>
      <c r="L61" s="128"/>
      <c r="M61" s="146"/>
      <c r="N61" s="128"/>
      <c r="O61" s="16"/>
      <c r="P61" s="12"/>
      <c r="Q61" s="12"/>
      <c r="R61" s="12"/>
    </row>
    <row r="62" spans="1:18" s="140" customFormat="1" ht="47.25" x14ac:dyDescent="0.25">
      <c r="A62" s="74" t="s">
        <v>210</v>
      </c>
      <c r="B62" s="14" t="s">
        <v>211</v>
      </c>
      <c r="C62" s="143"/>
      <c r="D62" s="143"/>
      <c r="E62" s="143"/>
      <c r="F62" s="143"/>
      <c r="G62" s="16"/>
      <c r="H62" s="12"/>
      <c r="I62" s="12"/>
      <c r="J62" s="12"/>
      <c r="K62" s="143"/>
      <c r="L62" s="143"/>
      <c r="M62" s="21"/>
      <c r="N62" s="143"/>
      <c r="O62" s="16"/>
      <c r="P62" s="12"/>
      <c r="Q62" s="12"/>
      <c r="R62" s="12"/>
    </row>
    <row r="63" spans="1:18" s="140" customFormat="1" ht="47.25" x14ac:dyDescent="0.25">
      <c r="A63" s="74"/>
      <c r="B63" s="14" t="s">
        <v>80</v>
      </c>
      <c r="C63" s="128"/>
      <c r="D63" s="128"/>
      <c r="E63" s="128"/>
      <c r="F63" s="128"/>
      <c r="G63" s="128"/>
      <c r="H63" s="128"/>
      <c r="I63" s="17"/>
      <c r="J63" s="17"/>
      <c r="K63" s="128"/>
      <c r="L63" s="128"/>
      <c r="M63" s="128"/>
      <c r="N63" s="128"/>
      <c r="O63" s="128"/>
      <c r="P63" s="128"/>
      <c r="Q63" s="17"/>
      <c r="R63" s="17"/>
    </row>
    <row r="64" spans="1:18" x14ac:dyDescent="0.25">
      <c r="A64" s="179"/>
      <c r="B64" s="179"/>
      <c r="C64" s="179"/>
      <c r="D64" s="179"/>
      <c r="E64" s="179"/>
      <c r="F64" s="179"/>
      <c r="G64" s="179"/>
    </row>
    <row r="65" spans="1:8" x14ac:dyDescent="0.25">
      <c r="A65" s="179"/>
      <c r="B65" s="179"/>
      <c r="C65" s="179"/>
      <c r="D65" s="179"/>
      <c r="E65" s="179"/>
      <c r="F65" s="179"/>
      <c r="G65" s="179"/>
    </row>
    <row r="66" spans="1:8" x14ac:dyDescent="0.25">
      <c r="A66" s="179"/>
      <c r="B66" s="179"/>
      <c r="C66" s="179"/>
      <c r="D66" s="179"/>
      <c r="E66" s="179"/>
      <c r="F66" s="179"/>
      <c r="G66" s="179"/>
      <c r="H66" s="54"/>
    </row>
    <row r="67" spans="1:8" x14ac:dyDescent="0.25">
      <c r="A67" s="180"/>
      <c r="B67" s="180"/>
      <c r="C67" s="180"/>
      <c r="D67" s="180"/>
      <c r="E67" s="180"/>
      <c r="F67" s="180"/>
      <c r="G67" s="180"/>
    </row>
    <row r="68" spans="1:8" x14ac:dyDescent="0.25">
      <c r="A68" s="176"/>
      <c r="B68" s="181"/>
      <c r="C68" s="181"/>
      <c r="D68" s="181"/>
      <c r="E68" s="181"/>
      <c r="F68" s="181"/>
      <c r="G68" s="181"/>
    </row>
    <row r="69" spans="1:8" x14ac:dyDescent="0.25">
      <c r="A69" s="176"/>
      <c r="B69" s="177"/>
      <c r="C69" s="177"/>
      <c r="D69" s="177"/>
      <c r="E69" s="177"/>
      <c r="F69" s="177"/>
      <c r="G69" s="177"/>
    </row>
    <row r="70" spans="1:8" x14ac:dyDescent="0.25">
      <c r="A70" s="178"/>
      <c r="B70" s="178"/>
      <c r="C70" s="178"/>
      <c r="D70" s="178"/>
      <c r="E70" s="178"/>
      <c r="F70" s="178"/>
      <c r="G70" s="178"/>
    </row>
    <row r="71" spans="1:8" x14ac:dyDescent="0.25">
      <c r="B71" s="54"/>
    </row>
    <row r="75" spans="1:8" x14ac:dyDescent="0.25">
      <c r="B75" s="54"/>
    </row>
  </sheetData>
  <mergeCells count="30">
    <mergeCell ref="A69:G69"/>
    <mergeCell ref="A70:G70"/>
    <mergeCell ref="K17:R17"/>
    <mergeCell ref="K18:R18"/>
    <mergeCell ref="O19:R19"/>
    <mergeCell ref="A64:G64"/>
    <mergeCell ref="A65:G65"/>
    <mergeCell ref="A66:G66"/>
    <mergeCell ref="A67:G67"/>
    <mergeCell ref="A68:G68"/>
    <mergeCell ref="A16:Q16"/>
    <mergeCell ref="A17:A20"/>
    <mergeCell ref="B17:B20"/>
    <mergeCell ref="C17:J17"/>
    <mergeCell ref="C18:J18"/>
    <mergeCell ref="C19:F19"/>
    <mergeCell ref="G19:J19"/>
    <mergeCell ref="K19:N19"/>
    <mergeCell ref="A15:Q15"/>
    <mergeCell ref="A4:Q4"/>
    <mergeCell ref="A5:Q5"/>
    <mergeCell ref="A6:Q6"/>
    <mergeCell ref="A7:Q7"/>
    <mergeCell ref="A8:Q8"/>
    <mergeCell ref="A9:Q9"/>
    <mergeCell ref="A10:Q10"/>
    <mergeCell ref="A11:Q11"/>
    <mergeCell ref="A12:Q12"/>
    <mergeCell ref="A13:Q13"/>
    <mergeCell ref="A14:Q1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9"/>
  <sheetViews>
    <sheetView view="pageBreakPreview" zoomScale="90" zoomScaleNormal="70" zoomScaleSheetLayoutView="90" workbookViewId="0">
      <pane xSplit="2" ySplit="7" topLeftCell="L49" activePane="bottomRight" state="frozen"/>
      <selection pane="topRight" activeCell="C1" sqref="C1"/>
      <selection pane="bottomLeft" activeCell="A8" sqref="A8"/>
      <selection pane="bottomRight" activeCell="J5" sqref="J5:M5"/>
    </sheetView>
  </sheetViews>
  <sheetFormatPr defaultRowHeight="15.75" x14ac:dyDescent="0.25"/>
  <cols>
    <col min="1" max="1" width="11" style="71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5" customWidth="1"/>
    <col min="8" max="8" width="16.75" style="85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s="18" customFormat="1" x14ac:dyDescent="0.25">
      <c r="A1" s="75"/>
      <c r="B1" s="25"/>
      <c r="C1" s="26"/>
      <c r="D1" s="27"/>
      <c r="E1" s="27"/>
      <c r="F1" s="27"/>
      <c r="G1" s="24"/>
      <c r="H1" s="24"/>
      <c r="I1" s="28"/>
      <c r="J1" s="5"/>
      <c r="K1" s="6"/>
      <c r="L1" s="6"/>
    </row>
    <row r="2" spans="1:16" s="18" customFormat="1" x14ac:dyDescent="0.25">
      <c r="A2" s="169" t="s">
        <v>16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</row>
    <row r="3" spans="1:16" s="18" customFormat="1" x14ac:dyDescent="0.25">
      <c r="A3" s="170" t="s">
        <v>0</v>
      </c>
      <c r="B3" s="171" t="s">
        <v>2</v>
      </c>
      <c r="C3" s="172" t="s">
        <v>47</v>
      </c>
      <c r="D3" s="172"/>
      <c r="E3" s="172"/>
      <c r="F3" s="172"/>
      <c r="G3" s="172"/>
      <c r="H3" s="172"/>
      <c r="I3" s="172"/>
      <c r="J3" s="172" t="s">
        <v>48</v>
      </c>
      <c r="K3" s="172"/>
      <c r="L3" s="172"/>
      <c r="M3" s="172"/>
      <c r="N3" s="172"/>
      <c r="O3" s="172"/>
      <c r="P3" s="172"/>
    </row>
    <row r="4" spans="1:16" s="18" customFormat="1" ht="47.25" customHeight="1" x14ac:dyDescent="0.25">
      <c r="A4" s="170"/>
      <c r="B4" s="171"/>
      <c r="C4" s="171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4" s="171"/>
      <c r="E4" s="171"/>
      <c r="F4" s="171"/>
      <c r="G4" s="171"/>
      <c r="H4" s="171"/>
      <c r="I4" s="171"/>
      <c r="J4" s="171" t="str">
        <f>C4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K4" s="171"/>
      <c r="L4" s="171"/>
      <c r="M4" s="171"/>
      <c r="N4" s="171"/>
      <c r="O4" s="171"/>
      <c r="P4" s="171"/>
    </row>
    <row r="5" spans="1:16" ht="33.75" customHeight="1" x14ac:dyDescent="0.25">
      <c r="A5" s="170"/>
      <c r="B5" s="171"/>
      <c r="C5" s="171" t="s">
        <v>13</v>
      </c>
      <c r="D5" s="171"/>
      <c r="E5" s="171"/>
      <c r="F5" s="171"/>
      <c r="G5" s="171" t="s">
        <v>121</v>
      </c>
      <c r="H5" s="182"/>
      <c r="I5" s="182"/>
      <c r="J5" s="171" t="s">
        <v>13</v>
      </c>
      <c r="K5" s="171"/>
      <c r="L5" s="171"/>
      <c r="M5" s="171"/>
      <c r="N5" s="171" t="s">
        <v>121</v>
      </c>
      <c r="O5" s="182"/>
      <c r="P5" s="182"/>
    </row>
    <row r="6" spans="1:16" s="9" customFormat="1" ht="63" x14ac:dyDescent="0.25">
      <c r="A6" s="170"/>
      <c r="B6" s="171"/>
      <c r="C6" s="87" t="s">
        <v>29</v>
      </c>
      <c r="D6" s="87" t="s">
        <v>9</v>
      </c>
      <c r="E6" s="87" t="s">
        <v>112</v>
      </c>
      <c r="F6" s="87" t="s">
        <v>11</v>
      </c>
      <c r="G6" s="87" t="s">
        <v>14</v>
      </c>
      <c r="H6" s="87" t="s">
        <v>55</v>
      </c>
      <c r="I6" s="12" t="s">
        <v>56</v>
      </c>
      <c r="J6" s="87" t="s">
        <v>29</v>
      </c>
      <c r="K6" s="87" t="s">
        <v>9</v>
      </c>
      <c r="L6" s="87" t="s">
        <v>112</v>
      </c>
      <c r="M6" s="87" t="s">
        <v>11</v>
      </c>
      <c r="N6" s="87" t="s">
        <v>14</v>
      </c>
      <c r="O6" s="87" t="s">
        <v>57</v>
      </c>
      <c r="P6" s="12" t="s">
        <v>56</v>
      </c>
    </row>
    <row r="7" spans="1:16" s="11" customFormat="1" x14ac:dyDescent="0.25">
      <c r="A7" s="86">
        <v>1</v>
      </c>
      <c r="B7" s="87">
        <v>2</v>
      </c>
      <c r="C7" s="87">
        <v>3</v>
      </c>
      <c r="D7" s="87">
        <v>4</v>
      </c>
      <c r="E7" s="87">
        <v>5</v>
      </c>
      <c r="F7" s="87">
        <v>6</v>
      </c>
      <c r="G7" s="87">
        <v>7</v>
      </c>
      <c r="H7" s="87">
        <v>8</v>
      </c>
      <c r="I7" s="12">
        <v>9</v>
      </c>
      <c r="J7" s="87">
        <v>10</v>
      </c>
      <c r="K7" s="12">
        <v>11</v>
      </c>
      <c r="L7" s="87">
        <v>12</v>
      </c>
      <c r="M7" s="12">
        <v>13</v>
      </c>
      <c r="N7" s="87">
        <v>14</v>
      </c>
      <c r="O7" s="12">
        <v>15</v>
      </c>
      <c r="P7" s="87">
        <v>16</v>
      </c>
    </row>
    <row r="8" spans="1:16" s="18" customFormat="1" ht="31.5" x14ac:dyDescent="0.25">
      <c r="A8" s="86">
        <v>1</v>
      </c>
      <c r="B8" s="13" t="s">
        <v>42</v>
      </c>
      <c r="C8" s="87" t="s">
        <v>120</v>
      </c>
      <c r="D8" s="87" t="s">
        <v>120</v>
      </c>
      <c r="E8" s="87" t="s">
        <v>120</v>
      </c>
      <c r="F8" s="87" t="s">
        <v>120</v>
      </c>
      <c r="G8" s="87" t="s">
        <v>120</v>
      </c>
      <c r="H8" s="87" t="s">
        <v>120</v>
      </c>
      <c r="I8" s="87" t="s">
        <v>120</v>
      </c>
      <c r="J8" s="87" t="s">
        <v>120</v>
      </c>
      <c r="K8" s="87" t="s">
        <v>120</v>
      </c>
      <c r="L8" s="87" t="s">
        <v>120</v>
      </c>
      <c r="M8" s="87" t="s">
        <v>120</v>
      </c>
      <c r="N8" s="87" t="s">
        <v>120</v>
      </c>
      <c r="O8" s="87" t="s">
        <v>120</v>
      </c>
      <c r="P8" s="87" t="s">
        <v>120</v>
      </c>
    </row>
    <row r="9" spans="1:16" s="18" customFormat="1" ht="63" x14ac:dyDescent="0.25">
      <c r="A9" s="86" t="s">
        <v>92</v>
      </c>
      <c r="B9" s="14" t="s">
        <v>74</v>
      </c>
      <c r="C9" s="87"/>
      <c r="D9" s="87" t="s">
        <v>27</v>
      </c>
      <c r="E9" s="87"/>
      <c r="F9" s="87" t="s">
        <v>71</v>
      </c>
      <c r="G9" s="15" t="s">
        <v>33</v>
      </c>
      <c r="H9" s="20"/>
      <c r="I9" s="10"/>
      <c r="J9" s="87"/>
      <c r="K9" s="107" t="s">
        <v>27</v>
      </c>
      <c r="L9" s="87"/>
      <c r="M9" s="87" t="s">
        <v>71</v>
      </c>
      <c r="N9" s="15" t="s">
        <v>33</v>
      </c>
      <c r="O9" s="12"/>
      <c r="P9" s="95">
        <f>L9*O9</f>
        <v>0</v>
      </c>
    </row>
    <row r="10" spans="1:16" s="18" customFormat="1" ht="63" x14ac:dyDescent="0.25">
      <c r="A10" s="86" t="s">
        <v>93</v>
      </c>
      <c r="B10" s="14" t="s">
        <v>75</v>
      </c>
      <c r="C10" s="87"/>
      <c r="D10" s="87" t="s">
        <v>27</v>
      </c>
      <c r="E10" s="87"/>
      <c r="F10" s="87" t="s">
        <v>71</v>
      </c>
      <c r="G10" s="15" t="s">
        <v>33</v>
      </c>
      <c r="H10" s="20"/>
      <c r="I10" s="10"/>
      <c r="J10" s="87"/>
      <c r="K10" s="107" t="s">
        <v>27</v>
      </c>
      <c r="L10" s="87"/>
      <c r="M10" s="87" t="s">
        <v>71</v>
      </c>
      <c r="N10" s="15" t="s">
        <v>33</v>
      </c>
      <c r="O10" s="12"/>
      <c r="P10" s="95">
        <f>L10*O10</f>
        <v>0</v>
      </c>
    </row>
    <row r="11" spans="1:16" s="18" customFormat="1" hidden="1" x14ac:dyDescent="0.25">
      <c r="A11" s="86" t="s">
        <v>1</v>
      </c>
      <c r="B11" s="14" t="s">
        <v>1</v>
      </c>
      <c r="C11" s="87"/>
      <c r="D11" s="87"/>
      <c r="E11" s="87"/>
      <c r="F11" s="87"/>
      <c r="G11" s="15"/>
      <c r="H11" s="20"/>
      <c r="I11" s="10"/>
      <c r="J11" s="87"/>
      <c r="K11" s="87"/>
      <c r="L11" s="87"/>
      <c r="M11" s="87"/>
      <c r="N11" s="15"/>
      <c r="O11" s="20"/>
      <c r="P11" s="10"/>
    </row>
    <row r="12" spans="1:16" s="18" customFormat="1" ht="47.25" x14ac:dyDescent="0.25">
      <c r="A12" s="74">
        <v>2</v>
      </c>
      <c r="B12" s="13" t="s">
        <v>28</v>
      </c>
      <c r="C12" s="87" t="s">
        <v>120</v>
      </c>
      <c r="D12" s="87" t="s">
        <v>120</v>
      </c>
      <c r="E12" s="87" t="s">
        <v>120</v>
      </c>
      <c r="F12" s="87" t="s">
        <v>120</v>
      </c>
      <c r="G12" s="87" t="s">
        <v>120</v>
      </c>
      <c r="H12" s="87" t="s">
        <v>120</v>
      </c>
      <c r="I12" s="87" t="s">
        <v>120</v>
      </c>
      <c r="J12" s="87" t="s">
        <v>120</v>
      </c>
      <c r="K12" s="87" t="s">
        <v>120</v>
      </c>
      <c r="L12" s="87" t="s">
        <v>120</v>
      </c>
      <c r="M12" s="87" t="s">
        <v>120</v>
      </c>
      <c r="N12" s="87" t="s">
        <v>120</v>
      </c>
      <c r="O12" s="87" t="s">
        <v>120</v>
      </c>
      <c r="P12" s="87" t="s">
        <v>120</v>
      </c>
    </row>
    <row r="13" spans="1:16" s="18" customFormat="1" ht="52.5" customHeight="1" x14ac:dyDescent="0.25">
      <c r="A13" s="74" t="s">
        <v>94</v>
      </c>
      <c r="B13" s="14" t="s">
        <v>72</v>
      </c>
      <c r="C13" s="87"/>
      <c r="D13" s="91" t="s">
        <v>134</v>
      </c>
      <c r="E13" s="87"/>
      <c r="F13" s="87" t="s">
        <v>71</v>
      </c>
      <c r="G13" s="15" t="s">
        <v>32</v>
      </c>
      <c r="H13" s="20"/>
      <c r="I13" s="17"/>
      <c r="J13" s="87"/>
      <c r="K13" s="108" t="s">
        <v>134</v>
      </c>
      <c r="L13" s="87">
        <v>1</v>
      </c>
      <c r="M13" s="87" t="s">
        <v>71</v>
      </c>
      <c r="N13" s="15" t="s">
        <v>32</v>
      </c>
      <c r="O13" s="12"/>
      <c r="P13" s="95">
        <f t="shared" ref="P13:P14" si="0">L13*O13</f>
        <v>0</v>
      </c>
    </row>
    <row r="14" spans="1:16" s="18" customFormat="1" ht="48.75" customHeight="1" x14ac:dyDescent="0.25">
      <c r="A14" s="74" t="s">
        <v>95</v>
      </c>
      <c r="B14" s="14" t="s">
        <v>73</v>
      </c>
      <c r="C14" s="87"/>
      <c r="D14" s="91" t="s">
        <v>134</v>
      </c>
      <c r="E14" s="87"/>
      <c r="F14" s="87" t="s">
        <v>71</v>
      </c>
      <c r="G14" s="15" t="s">
        <v>32</v>
      </c>
      <c r="H14" s="20"/>
      <c r="I14" s="17"/>
      <c r="J14" s="107"/>
      <c r="K14" s="108" t="s">
        <v>134</v>
      </c>
      <c r="L14" s="87">
        <v>1</v>
      </c>
      <c r="M14" s="87" t="s">
        <v>71</v>
      </c>
      <c r="N14" s="15" t="s">
        <v>32</v>
      </c>
      <c r="O14" s="12"/>
      <c r="P14" s="95">
        <f t="shared" si="0"/>
        <v>0</v>
      </c>
    </row>
    <row r="15" spans="1:16" s="18" customFormat="1" hidden="1" x14ac:dyDescent="0.25">
      <c r="A15" s="74" t="s">
        <v>1</v>
      </c>
      <c r="B15" s="14" t="s">
        <v>1</v>
      </c>
      <c r="C15" s="87"/>
      <c r="D15" s="91"/>
      <c r="E15" s="87"/>
      <c r="F15" s="87"/>
      <c r="G15" s="15"/>
      <c r="H15" s="20"/>
      <c r="I15" s="17"/>
      <c r="J15" s="87"/>
      <c r="K15" s="91"/>
      <c r="L15" s="87"/>
      <c r="M15" s="87"/>
      <c r="N15" s="15"/>
      <c r="O15" s="12"/>
      <c r="P15" s="17"/>
    </row>
    <row r="16" spans="1:16" s="18" customFormat="1" hidden="1" x14ac:dyDescent="0.25">
      <c r="A16" s="74" t="s">
        <v>96</v>
      </c>
      <c r="B16" s="14" t="s">
        <v>139</v>
      </c>
      <c r="C16" s="87"/>
      <c r="D16" s="87"/>
      <c r="E16" s="87"/>
      <c r="F16" s="87"/>
      <c r="G16" s="15"/>
      <c r="H16" s="20"/>
      <c r="I16" s="17"/>
      <c r="J16" s="87"/>
      <c r="K16" s="87"/>
      <c r="L16" s="87"/>
      <c r="M16" s="87"/>
      <c r="N16" s="15"/>
      <c r="O16" s="12"/>
      <c r="P16" s="17"/>
    </row>
    <row r="17" spans="1:16" s="18" customFormat="1" ht="31.5" hidden="1" x14ac:dyDescent="0.25">
      <c r="A17" s="74" t="s">
        <v>98</v>
      </c>
      <c r="B17" s="14" t="s">
        <v>76</v>
      </c>
      <c r="C17" s="87"/>
      <c r="D17" s="87" t="s">
        <v>31</v>
      </c>
      <c r="E17" s="87"/>
      <c r="F17" s="87" t="s">
        <v>20</v>
      </c>
      <c r="G17" s="16" t="s">
        <v>34</v>
      </c>
      <c r="H17" s="20"/>
      <c r="I17" s="17"/>
      <c r="J17" s="87"/>
      <c r="K17" s="87" t="s">
        <v>31</v>
      </c>
      <c r="L17" s="87"/>
      <c r="M17" s="87" t="s">
        <v>20</v>
      </c>
      <c r="N17" s="16" t="s">
        <v>34</v>
      </c>
      <c r="O17" s="12"/>
      <c r="P17" s="17"/>
    </row>
    <row r="18" spans="1:16" s="18" customFormat="1" ht="31.5" hidden="1" x14ac:dyDescent="0.25">
      <c r="A18" s="74" t="s">
        <v>99</v>
      </c>
      <c r="B18" s="14" t="s">
        <v>77</v>
      </c>
      <c r="C18" s="87"/>
      <c r="D18" s="87" t="s">
        <v>31</v>
      </c>
      <c r="E18" s="87"/>
      <c r="F18" s="87" t="s">
        <v>20</v>
      </c>
      <c r="G18" s="16" t="s">
        <v>34</v>
      </c>
      <c r="H18" s="20"/>
      <c r="I18" s="17"/>
      <c r="J18" s="87"/>
      <c r="K18" s="87" t="s">
        <v>31</v>
      </c>
      <c r="L18" s="87"/>
      <c r="M18" s="87" t="s">
        <v>20</v>
      </c>
      <c r="N18" s="16" t="s">
        <v>34</v>
      </c>
      <c r="O18" s="12"/>
      <c r="P18" s="17"/>
    </row>
    <row r="19" spans="1:16" s="18" customFormat="1" hidden="1" x14ac:dyDescent="0.25">
      <c r="A19" s="74" t="s">
        <v>1</v>
      </c>
      <c r="B19" s="14" t="s">
        <v>1</v>
      </c>
      <c r="C19" s="87"/>
      <c r="D19" s="87"/>
      <c r="E19" s="87"/>
      <c r="F19" s="87"/>
      <c r="G19" s="16"/>
      <c r="H19" s="20"/>
      <c r="I19" s="17"/>
      <c r="J19" s="87"/>
      <c r="K19" s="87"/>
      <c r="L19" s="87"/>
      <c r="M19" s="87"/>
      <c r="N19" s="16"/>
      <c r="O19" s="12"/>
      <c r="P19" s="17"/>
    </row>
    <row r="20" spans="1:16" s="18" customFormat="1" hidden="1" x14ac:dyDescent="0.25">
      <c r="A20" s="74" t="s">
        <v>97</v>
      </c>
      <c r="B20" s="14" t="s">
        <v>140</v>
      </c>
      <c r="C20" s="87"/>
      <c r="D20" s="87"/>
      <c r="E20" s="87"/>
      <c r="F20" s="87"/>
      <c r="G20" s="16"/>
      <c r="H20" s="20"/>
      <c r="I20" s="17"/>
      <c r="J20" s="87"/>
      <c r="K20" s="87"/>
      <c r="L20" s="87"/>
      <c r="M20" s="87"/>
      <c r="N20" s="16"/>
      <c r="O20" s="12"/>
      <c r="P20" s="17"/>
    </row>
    <row r="21" spans="1:16" s="18" customFormat="1" ht="31.5" hidden="1" x14ac:dyDescent="0.25">
      <c r="A21" s="74" t="s">
        <v>100</v>
      </c>
      <c r="B21" s="14" t="s">
        <v>78</v>
      </c>
      <c r="C21" s="19"/>
      <c r="D21" s="87" t="s">
        <v>135</v>
      </c>
      <c r="E21" s="20"/>
      <c r="F21" s="87" t="s">
        <v>12</v>
      </c>
      <c r="G21" s="16" t="s">
        <v>35</v>
      </c>
      <c r="H21" s="20"/>
      <c r="I21" s="17"/>
      <c r="J21" s="19"/>
      <c r="K21" s="87" t="s">
        <v>135</v>
      </c>
      <c r="L21" s="20"/>
      <c r="M21" s="87" t="s">
        <v>12</v>
      </c>
      <c r="N21" s="16" t="s">
        <v>35</v>
      </c>
      <c r="O21" s="12"/>
      <c r="P21" s="17"/>
    </row>
    <row r="22" spans="1:16" s="18" customFormat="1" ht="31.5" hidden="1" x14ac:dyDescent="0.25">
      <c r="A22" s="74" t="s">
        <v>101</v>
      </c>
      <c r="B22" s="14" t="s">
        <v>79</v>
      </c>
      <c r="C22" s="19"/>
      <c r="D22" s="87" t="s">
        <v>135</v>
      </c>
      <c r="E22" s="20"/>
      <c r="F22" s="87" t="s">
        <v>12</v>
      </c>
      <c r="G22" s="16" t="s">
        <v>35</v>
      </c>
      <c r="H22" s="20"/>
      <c r="I22" s="17"/>
      <c r="J22" s="19"/>
      <c r="K22" s="87" t="s">
        <v>135</v>
      </c>
      <c r="L22" s="20"/>
      <c r="M22" s="87" t="s">
        <v>12</v>
      </c>
      <c r="N22" s="16" t="s">
        <v>35</v>
      </c>
      <c r="O22" s="12"/>
      <c r="P22" s="17"/>
    </row>
    <row r="23" spans="1:16" s="18" customFormat="1" hidden="1" x14ac:dyDescent="0.25">
      <c r="A23" s="74" t="s">
        <v>1</v>
      </c>
      <c r="B23" s="14" t="s">
        <v>1</v>
      </c>
      <c r="C23" s="19"/>
      <c r="D23" s="87"/>
      <c r="E23" s="20"/>
      <c r="F23" s="87"/>
      <c r="G23" s="16"/>
      <c r="H23" s="20"/>
      <c r="I23" s="17"/>
      <c r="J23" s="19"/>
      <c r="K23" s="87"/>
      <c r="L23" s="20"/>
      <c r="M23" s="87"/>
      <c r="N23" s="16"/>
      <c r="O23" s="12"/>
      <c r="P23" s="17"/>
    </row>
    <row r="24" spans="1:16" s="18" customFormat="1" ht="47.25" x14ac:dyDescent="0.25">
      <c r="A24" s="74">
        <v>4</v>
      </c>
      <c r="B24" s="14" t="s">
        <v>4</v>
      </c>
      <c r="C24" s="87"/>
      <c r="D24" s="87" t="s">
        <v>81</v>
      </c>
      <c r="E24" s="21" t="s">
        <v>102</v>
      </c>
      <c r="F24" s="21" t="s">
        <v>30</v>
      </c>
      <c r="G24" s="16" t="s">
        <v>36</v>
      </c>
      <c r="H24" s="20"/>
      <c r="I24" s="17"/>
      <c r="J24" s="87"/>
      <c r="K24" s="107" t="s">
        <v>81</v>
      </c>
      <c r="L24" s="21" t="s">
        <v>102</v>
      </c>
      <c r="M24" s="21" t="s">
        <v>30</v>
      </c>
      <c r="N24" s="16" t="s">
        <v>36</v>
      </c>
      <c r="O24" s="12"/>
      <c r="P24" s="95">
        <f>O24*L25/0.6</f>
        <v>0</v>
      </c>
    </row>
    <row r="25" spans="1:16" s="18" customFormat="1" ht="47.25" x14ac:dyDescent="0.25">
      <c r="A25" s="74">
        <v>5</v>
      </c>
      <c r="B25" s="14" t="s">
        <v>17</v>
      </c>
      <c r="C25" s="87"/>
      <c r="D25" s="87" t="s">
        <v>120</v>
      </c>
      <c r="E25" s="21" t="s">
        <v>103</v>
      </c>
      <c r="F25" s="21" t="s">
        <v>30</v>
      </c>
      <c r="G25" s="15" t="s">
        <v>37</v>
      </c>
      <c r="H25" s="17" t="s">
        <v>120</v>
      </c>
      <c r="I25" s="17" t="s">
        <v>120</v>
      </c>
      <c r="J25" s="87"/>
      <c r="K25" s="87" t="s">
        <v>120</v>
      </c>
      <c r="L25" s="21"/>
      <c r="M25" s="21" t="s">
        <v>30</v>
      </c>
      <c r="N25" s="15" t="s">
        <v>37</v>
      </c>
      <c r="O25" s="17" t="s">
        <v>120</v>
      </c>
      <c r="P25" s="17" t="s">
        <v>120</v>
      </c>
    </row>
    <row r="26" spans="1:16" s="18" customFormat="1" ht="63" x14ac:dyDescent="0.25">
      <c r="A26" s="74" t="s">
        <v>104</v>
      </c>
      <c r="B26" s="14" t="s">
        <v>74</v>
      </c>
      <c r="C26" s="87"/>
      <c r="D26" s="87" t="s">
        <v>120</v>
      </c>
      <c r="E26" s="21"/>
      <c r="F26" s="21" t="s">
        <v>30</v>
      </c>
      <c r="G26" s="16" t="s">
        <v>37</v>
      </c>
      <c r="H26" s="17" t="s">
        <v>120</v>
      </c>
      <c r="I26" s="17" t="s">
        <v>120</v>
      </c>
      <c r="J26" s="87"/>
      <c r="K26" s="87" t="s">
        <v>120</v>
      </c>
      <c r="L26" s="21"/>
      <c r="M26" s="21" t="s">
        <v>30</v>
      </c>
      <c r="N26" s="16" t="s">
        <v>37</v>
      </c>
      <c r="O26" s="17" t="s">
        <v>120</v>
      </c>
      <c r="P26" s="17" t="s">
        <v>120</v>
      </c>
    </row>
    <row r="27" spans="1:16" s="18" customFormat="1" ht="63" x14ac:dyDescent="0.25">
      <c r="A27" s="74" t="s">
        <v>105</v>
      </c>
      <c r="B27" s="14" t="s">
        <v>75</v>
      </c>
      <c r="C27" s="87"/>
      <c r="D27" s="87" t="s">
        <v>120</v>
      </c>
      <c r="E27" s="21"/>
      <c r="F27" s="21" t="s">
        <v>30</v>
      </c>
      <c r="G27" s="16" t="s">
        <v>37</v>
      </c>
      <c r="H27" s="17" t="s">
        <v>120</v>
      </c>
      <c r="I27" s="17" t="s">
        <v>120</v>
      </c>
      <c r="J27" s="107"/>
      <c r="K27" s="87" t="s">
        <v>120</v>
      </c>
      <c r="L27" s="21"/>
      <c r="M27" s="21" t="s">
        <v>30</v>
      </c>
      <c r="N27" s="16" t="s">
        <v>37</v>
      </c>
      <c r="O27" s="17" t="s">
        <v>120</v>
      </c>
      <c r="P27" s="17" t="s">
        <v>120</v>
      </c>
    </row>
    <row r="28" spans="1:16" s="18" customFormat="1" ht="18.75" hidden="1" x14ac:dyDescent="0.25">
      <c r="A28" s="74" t="s">
        <v>1</v>
      </c>
      <c r="B28" s="14" t="s">
        <v>1</v>
      </c>
      <c r="C28" s="87"/>
      <c r="D28" s="87" t="s">
        <v>120</v>
      </c>
      <c r="E28" s="21"/>
      <c r="F28" s="21" t="s">
        <v>30</v>
      </c>
      <c r="G28" s="16" t="s">
        <v>37</v>
      </c>
      <c r="H28" s="17" t="s">
        <v>120</v>
      </c>
      <c r="I28" s="17" t="s">
        <v>120</v>
      </c>
      <c r="J28" s="87"/>
      <c r="K28" s="87" t="s">
        <v>120</v>
      </c>
      <c r="L28" s="21"/>
      <c r="M28" s="21" t="s">
        <v>30</v>
      </c>
      <c r="N28" s="16" t="s">
        <v>37</v>
      </c>
      <c r="O28" s="17" t="s">
        <v>120</v>
      </c>
      <c r="P28" s="17" t="s">
        <v>120</v>
      </c>
    </row>
    <row r="29" spans="1:16" s="18" customFormat="1" ht="18.75" x14ac:dyDescent="0.25">
      <c r="A29" s="74" t="s">
        <v>185</v>
      </c>
      <c r="B29" s="14" t="s">
        <v>72</v>
      </c>
      <c r="C29" s="87"/>
      <c r="D29" s="87" t="s">
        <v>120</v>
      </c>
      <c r="E29" s="21"/>
      <c r="F29" s="21" t="s">
        <v>30</v>
      </c>
      <c r="G29" s="16" t="s">
        <v>37</v>
      </c>
      <c r="H29" s="17" t="s">
        <v>120</v>
      </c>
      <c r="I29" s="17" t="s">
        <v>120</v>
      </c>
      <c r="J29" s="107"/>
      <c r="K29" s="87" t="s">
        <v>120</v>
      </c>
      <c r="L29" s="21"/>
      <c r="M29" s="21" t="s">
        <v>30</v>
      </c>
      <c r="N29" s="16" t="s">
        <v>37</v>
      </c>
      <c r="O29" s="17" t="s">
        <v>120</v>
      </c>
      <c r="P29" s="17" t="s">
        <v>120</v>
      </c>
    </row>
    <row r="30" spans="1:16" s="18" customFormat="1" ht="18.75" hidden="1" x14ac:dyDescent="0.25">
      <c r="A30" s="74" t="s">
        <v>185</v>
      </c>
      <c r="B30" s="14" t="s">
        <v>73</v>
      </c>
      <c r="C30" s="87"/>
      <c r="D30" s="87" t="s">
        <v>120</v>
      </c>
      <c r="E30" s="21"/>
      <c r="F30" s="21" t="s">
        <v>30</v>
      </c>
      <c r="G30" s="16" t="s">
        <v>37</v>
      </c>
      <c r="H30" s="17" t="s">
        <v>120</v>
      </c>
      <c r="I30" s="17" t="s">
        <v>120</v>
      </c>
      <c r="J30" s="107"/>
      <c r="K30" s="87" t="s">
        <v>120</v>
      </c>
      <c r="L30" s="21"/>
      <c r="M30" s="21" t="s">
        <v>30</v>
      </c>
      <c r="N30" s="16" t="s">
        <v>37</v>
      </c>
      <c r="O30" s="17" t="s">
        <v>120</v>
      </c>
      <c r="P30" s="17" t="s">
        <v>120</v>
      </c>
    </row>
    <row r="31" spans="1:16" s="18" customFormat="1" ht="18.75" hidden="1" x14ac:dyDescent="0.25">
      <c r="A31" s="74"/>
      <c r="B31" s="14" t="s">
        <v>1</v>
      </c>
      <c r="C31" s="87"/>
      <c r="D31" s="87" t="s">
        <v>120</v>
      </c>
      <c r="E31" s="21"/>
      <c r="F31" s="21" t="s">
        <v>30</v>
      </c>
      <c r="G31" s="16" t="s">
        <v>37</v>
      </c>
      <c r="H31" s="17" t="s">
        <v>120</v>
      </c>
      <c r="I31" s="17" t="s">
        <v>120</v>
      </c>
      <c r="J31" s="87"/>
      <c r="K31" s="87" t="s">
        <v>120</v>
      </c>
      <c r="L31" s="21"/>
      <c r="M31" s="21" t="s">
        <v>30</v>
      </c>
      <c r="N31" s="16" t="s">
        <v>37</v>
      </c>
      <c r="O31" s="17" t="s">
        <v>120</v>
      </c>
      <c r="P31" s="17" t="s">
        <v>120</v>
      </c>
    </row>
    <row r="32" spans="1:16" s="18" customFormat="1" ht="18.75" hidden="1" x14ac:dyDescent="0.25">
      <c r="A32" s="74" t="s">
        <v>106</v>
      </c>
      <c r="B32" s="14" t="s">
        <v>76</v>
      </c>
      <c r="C32" s="87"/>
      <c r="D32" s="87" t="s">
        <v>120</v>
      </c>
      <c r="E32" s="21"/>
      <c r="F32" s="21" t="s">
        <v>30</v>
      </c>
      <c r="G32" s="16" t="s">
        <v>37</v>
      </c>
      <c r="H32" s="17" t="s">
        <v>120</v>
      </c>
      <c r="I32" s="17" t="s">
        <v>120</v>
      </c>
      <c r="J32" s="87"/>
      <c r="K32" s="87" t="s">
        <v>120</v>
      </c>
      <c r="L32" s="21"/>
      <c r="M32" s="21" t="s">
        <v>30</v>
      </c>
      <c r="N32" s="16" t="s">
        <v>37</v>
      </c>
      <c r="O32" s="17" t="s">
        <v>120</v>
      </c>
      <c r="P32" s="17" t="s">
        <v>120</v>
      </c>
    </row>
    <row r="33" spans="1:16" s="18" customFormat="1" ht="18.75" hidden="1" x14ac:dyDescent="0.25">
      <c r="A33" s="74" t="s">
        <v>106</v>
      </c>
      <c r="B33" s="14" t="s">
        <v>77</v>
      </c>
      <c r="C33" s="87"/>
      <c r="D33" s="87" t="s">
        <v>120</v>
      </c>
      <c r="E33" s="21"/>
      <c r="F33" s="21" t="s">
        <v>30</v>
      </c>
      <c r="G33" s="16" t="s">
        <v>37</v>
      </c>
      <c r="H33" s="17" t="s">
        <v>120</v>
      </c>
      <c r="I33" s="17" t="s">
        <v>120</v>
      </c>
      <c r="J33" s="87"/>
      <c r="K33" s="87" t="s">
        <v>120</v>
      </c>
      <c r="L33" s="21"/>
      <c r="M33" s="21" t="s">
        <v>30</v>
      </c>
      <c r="N33" s="16" t="s">
        <v>37</v>
      </c>
      <c r="O33" s="17" t="s">
        <v>120</v>
      </c>
      <c r="P33" s="17" t="s">
        <v>120</v>
      </c>
    </row>
    <row r="34" spans="1:16" s="18" customFormat="1" ht="47.25" x14ac:dyDescent="0.25">
      <c r="A34" s="74" t="s">
        <v>187</v>
      </c>
      <c r="B34" s="122" t="s">
        <v>186</v>
      </c>
      <c r="C34" s="87"/>
      <c r="D34" s="87" t="s">
        <v>120</v>
      </c>
      <c r="E34" s="21"/>
      <c r="F34" s="21" t="s">
        <v>30</v>
      </c>
      <c r="G34" s="16" t="s">
        <v>37</v>
      </c>
      <c r="H34" s="17" t="s">
        <v>120</v>
      </c>
      <c r="I34" s="17" t="s">
        <v>120</v>
      </c>
      <c r="J34" s="87"/>
      <c r="K34" s="107" t="s">
        <v>107</v>
      </c>
      <c r="L34" s="21"/>
      <c r="M34" s="21" t="s">
        <v>30</v>
      </c>
      <c r="N34" s="16" t="s">
        <v>37</v>
      </c>
      <c r="O34" s="17" t="s">
        <v>120</v>
      </c>
      <c r="P34" s="17" t="s">
        <v>120</v>
      </c>
    </row>
    <row r="35" spans="1:16" s="18" customFormat="1" x14ac:dyDescent="0.25">
      <c r="A35" s="74">
        <v>6</v>
      </c>
      <c r="B35" s="14" t="s">
        <v>18</v>
      </c>
      <c r="C35" s="87"/>
      <c r="D35" s="20"/>
      <c r="E35" s="3"/>
      <c r="F35" s="20"/>
      <c r="G35" s="20"/>
      <c r="H35" s="20"/>
      <c r="I35" s="17"/>
      <c r="J35" s="87"/>
      <c r="K35" s="20"/>
      <c r="L35" s="3"/>
      <c r="M35" s="20"/>
      <c r="N35" s="20"/>
      <c r="O35" s="20"/>
      <c r="P35" s="17"/>
    </row>
    <row r="36" spans="1:16" s="18" customFormat="1" x14ac:dyDescent="0.25">
      <c r="A36" s="74" t="s">
        <v>110</v>
      </c>
      <c r="B36" s="14" t="s">
        <v>183</v>
      </c>
      <c r="C36" s="87"/>
      <c r="D36" s="87"/>
      <c r="E36" s="3">
        <v>1</v>
      </c>
      <c r="F36" s="87" t="s">
        <v>20</v>
      </c>
      <c r="G36" s="15" t="s">
        <v>38</v>
      </c>
      <c r="H36" s="20"/>
      <c r="I36" s="17"/>
      <c r="J36" s="107"/>
      <c r="K36" s="87"/>
      <c r="L36" s="3"/>
      <c r="M36" s="87" t="s">
        <v>20</v>
      </c>
      <c r="N36" s="15" t="s">
        <v>38</v>
      </c>
      <c r="O36" s="12"/>
      <c r="P36" s="95">
        <f>L36*O36</f>
        <v>0</v>
      </c>
    </row>
    <row r="37" spans="1:16" s="18" customFormat="1" x14ac:dyDescent="0.25">
      <c r="A37" s="74" t="s">
        <v>111</v>
      </c>
      <c r="B37" s="14" t="s">
        <v>183</v>
      </c>
      <c r="C37" s="107"/>
      <c r="D37" s="107"/>
      <c r="E37" s="3"/>
      <c r="F37" s="107"/>
      <c r="G37" s="15"/>
      <c r="H37" s="20"/>
      <c r="I37" s="17"/>
      <c r="J37" s="107"/>
      <c r="K37" s="107"/>
      <c r="L37" s="3"/>
      <c r="M37" s="107" t="s">
        <v>20</v>
      </c>
      <c r="N37" s="15" t="s">
        <v>38</v>
      </c>
      <c r="O37" s="12"/>
      <c r="P37" s="95">
        <f>L37*O37</f>
        <v>0</v>
      </c>
    </row>
    <row r="38" spans="1:16" s="18" customFormat="1" x14ac:dyDescent="0.25">
      <c r="A38" s="74" t="s">
        <v>188</v>
      </c>
      <c r="B38" s="14" t="s">
        <v>184</v>
      </c>
      <c r="C38" s="87"/>
      <c r="D38" s="87"/>
      <c r="E38" s="3">
        <v>1</v>
      </c>
      <c r="F38" s="87" t="s">
        <v>20</v>
      </c>
      <c r="G38" s="15" t="s">
        <v>38</v>
      </c>
      <c r="H38" s="20"/>
      <c r="I38" s="17"/>
      <c r="J38" s="107"/>
      <c r="K38" s="87"/>
      <c r="L38" s="3"/>
      <c r="M38" s="87" t="s">
        <v>20</v>
      </c>
      <c r="N38" s="15" t="s">
        <v>38</v>
      </c>
      <c r="O38" s="12"/>
      <c r="P38" s="95">
        <f>L38*O38</f>
        <v>0</v>
      </c>
    </row>
    <row r="39" spans="1:16" s="18" customFormat="1" hidden="1" x14ac:dyDescent="0.25">
      <c r="A39" s="74" t="s">
        <v>1</v>
      </c>
      <c r="B39" s="14" t="s">
        <v>1</v>
      </c>
      <c r="C39" s="87"/>
      <c r="D39" s="87"/>
      <c r="E39" s="3" t="s">
        <v>1</v>
      </c>
      <c r="F39" s="87" t="s">
        <v>20</v>
      </c>
      <c r="G39" s="15" t="s">
        <v>38</v>
      </c>
      <c r="H39" s="20"/>
      <c r="I39" s="17"/>
      <c r="J39" s="87"/>
      <c r="K39" s="87"/>
      <c r="L39" s="3" t="s">
        <v>1</v>
      </c>
      <c r="M39" s="87" t="s">
        <v>20</v>
      </c>
      <c r="N39" s="15" t="s">
        <v>38</v>
      </c>
      <c r="O39" s="20"/>
      <c r="P39" s="17"/>
    </row>
    <row r="40" spans="1:16" s="18" customFormat="1" hidden="1" x14ac:dyDescent="0.25">
      <c r="A40" s="74" t="s">
        <v>113</v>
      </c>
      <c r="B40" s="14" t="s">
        <v>72</v>
      </c>
      <c r="C40" s="87"/>
      <c r="D40" s="87"/>
      <c r="E40" s="3">
        <v>1</v>
      </c>
      <c r="F40" s="87" t="s">
        <v>20</v>
      </c>
      <c r="G40" s="15" t="s">
        <v>38</v>
      </c>
      <c r="H40" s="20"/>
      <c r="I40" s="17"/>
      <c r="J40" s="87"/>
      <c r="K40" s="87"/>
      <c r="L40" s="3">
        <v>1</v>
      </c>
      <c r="M40" s="87" t="s">
        <v>20</v>
      </c>
      <c r="N40" s="15" t="s">
        <v>38</v>
      </c>
      <c r="O40" s="20"/>
      <c r="P40" s="17"/>
    </row>
    <row r="41" spans="1:16" s="18" customFormat="1" hidden="1" x14ac:dyDescent="0.25">
      <c r="A41" s="74" t="s">
        <v>113</v>
      </c>
      <c r="B41" s="14" t="s">
        <v>73</v>
      </c>
      <c r="C41" s="87"/>
      <c r="D41" s="87"/>
      <c r="E41" s="3">
        <v>1</v>
      </c>
      <c r="F41" s="87" t="s">
        <v>20</v>
      </c>
      <c r="G41" s="15" t="s">
        <v>38</v>
      </c>
      <c r="H41" s="20"/>
      <c r="I41" s="17"/>
      <c r="J41" s="87"/>
      <c r="K41" s="87"/>
      <c r="L41" s="3">
        <v>1</v>
      </c>
      <c r="M41" s="87" t="s">
        <v>20</v>
      </c>
      <c r="N41" s="15" t="s">
        <v>38</v>
      </c>
      <c r="O41" s="20"/>
      <c r="P41" s="17"/>
    </row>
    <row r="42" spans="1:16" s="18" customFormat="1" hidden="1" x14ac:dyDescent="0.25">
      <c r="A42" s="74" t="s">
        <v>1</v>
      </c>
      <c r="B42" s="14" t="s">
        <v>1</v>
      </c>
      <c r="C42" s="87"/>
      <c r="D42" s="87"/>
      <c r="E42" s="3" t="s">
        <v>1</v>
      </c>
      <c r="F42" s="87" t="s">
        <v>20</v>
      </c>
      <c r="G42" s="15" t="s">
        <v>38</v>
      </c>
      <c r="H42" s="20"/>
      <c r="I42" s="17"/>
      <c r="J42" s="87"/>
      <c r="K42" s="87"/>
      <c r="L42" s="3" t="s">
        <v>1</v>
      </c>
      <c r="M42" s="87" t="s">
        <v>20</v>
      </c>
      <c r="N42" s="15" t="s">
        <v>38</v>
      </c>
      <c r="O42" s="20"/>
      <c r="P42" s="17"/>
    </row>
    <row r="43" spans="1:16" s="18" customFormat="1" hidden="1" x14ac:dyDescent="0.25">
      <c r="A43" s="74" t="s">
        <v>113</v>
      </c>
      <c r="B43" s="14" t="s">
        <v>76</v>
      </c>
      <c r="C43" s="87"/>
      <c r="D43" s="87"/>
      <c r="E43" s="3">
        <v>1</v>
      </c>
      <c r="F43" s="87" t="s">
        <v>20</v>
      </c>
      <c r="G43" s="15" t="s">
        <v>38</v>
      </c>
      <c r="H43" s="20"/>
      <c r="I43" s="17"/>
      <c r="J43" s="87"/>
      <c r="K43" s="87"/>
      <c r="L43" s="3">
        <v>1</v>
      </c>
      <c r="M43" s="87" t="s">
        <v>20</v>
      </c>
      <c r="N43" s="15" t="s">
        <v>38</v>
      </c>
      <c r="O43" s="20"/>
      <c r="P43" s="17"/>
    </row>
    <row r="44" spans="1:16" s="18" customFormat="1" hidden="1" x14ac:dyDescent="0.25">
      <c r="A44" s="74" t="s">
        <v>113</v>
      </c>
      <c r="B44" s="14" t="s">
        <v>77</v>
      </c>
      <c r="C44" s="87"/>
      <c r="D44" s="87"/>
      <c r="E44" s="3">
        <v>1</v>
      </c>
      <c r="F44" s="87" t="s">
        <v>20</v>
      </c>
      <c r="G44" s="15" t="s">
        <v>38</v>
      </c>
      <c r="H44" s="20"/>
      <c r="I44" s="17"/>
      <c r="J44" s="87"/>
      <c r="K44" s="87"/>
      <c r="L44" s="3">
        <v>1</v>
      </c>
      <c r="M44" s="87" t="s">
        <v>20</v>
      </c>
      <c r="N44" s="15" t="s">
        <v>38</v>
      </c>
      <c r="O44" s="20"/>
      <c r="P44" s="17"/>
    </row>
    <row r="45" spans="1:16" s="18" customFormat="1" hidden="1" x14ac:dyDescent="0.25">
      <c r="A45" s="74" t="s">
        <v>1</v>
      </c>
      <c r="B45" s="14" t="s">
        <v>1</v>
      </c>
      <c r="C45" s="87"/>
      <c r="D45" s="87"/>
      <c r="E45" s="3" t="s">
        <v>1</v>
      </c>
      <c r="F45" s="87" t="s">
        <v>20</v>
      </c>
      <c r="G45" s="15" t="s">
        <v>38</v>
      </c>
      <c r="H45" s="20"/>
      <c r="I45" s="17"/>
      <c r="J45" s="87"/>
      <c r="K45" s="87"/>
      <c r="L45" s="3" t="s">
        <v>1</v>
      </c>
      <c r="M45" s="87" t="s">
        <v>20</v>
      </c>
      <c r="N45" s="15" t="s">
        <v>38</v>
      </c>
      <c r="O45" s="20"/>
      <c r="P45" s="17"/>
    </row>
    <row r="46" spans="1:16" s="18" customFormat="1" ht="54.75" customHeight="1" x14ac:dyDescent="0.25">
      <c r="A46" s="74"/>
      <c r="B46" s="52" t="s">
        <v>80</v>
      </c>
      <c r="C46" s="88" t="s">
        <v>120</v>
      </c>
      <c r="D46" s="88" t="s">
        <v>120</v>
      </c>
      <c r="E46" s="88" t="s">
        <v>120</v>
      </c>
      <c r="F46" s="88" t="s">
        <v>120</v>
      </c>
      <c r="G46" s="88" t="s">
        <v>120</v>
      </c>
      <c r="H46" s="88" t="s">
        <v>120</v>
      </c>
      <c r="I46" s="23"/>
      <c r="J46" s="88" t="s">
        <v>120</v>
      </c>
      <c r="K46" s="88" t="s">
        <v>120</v>
      </c>
      <c r="L46" s="88" t="s">
        <v>120</v>
      </c>
      <c r="M46" s="88" t="s">
        <v>120</v>
      </c>
      <c r="N46" s="88" t="s">
        <v>120</v>
      </c>
      <c r="O46" s="88" t="s">
        <v>120</v>
      </c>
      <c r="P46" s="96">
        <f>SUM(P9:P11,P13:P15,P17:P19,P21:P23,P36:P45)+P24</f>
        <v>0</v>
      </c>
    </row>
    <row r="47" spans="1:16" s="18" customFormat="1" x14ac:dyDescent="0.25">
      <c r="A47" s="76"/>
      <c r="B47" s="30"/>
      <c r="C47" s="27"/>
      <c r="D47" s="27"/>
      <c r="E47" s="27"/>
      <c r="F47" s="27"/>
      <c r="G47" s="27"/>
      <c r="H47" s="31"/>
      <c r="I47" s="32"/>
      <c r="J47" s="5"/>
      <c r="K47" s="6"/>
      <c r="L47" s="6"/>
    </row>
    <row r="48" spans="1:16" s="54" customFormat="1" ht="18.75" customHeight="1" x14ac:dyDescent="0.25">
      <c r="A48" s="188"/>
      <c r="B48" s="188"/>
      <c r="C48" s="188"/>
      <c r="D48" s="188"/>
      <c r="E48" s="188"/>
      <c r="F48" s="188"/>
      <c r="G48" s="188"/>
      <c r="H48" s="89"/>
      <c r="I48" s="36"/>
    </row>
    <row r="49" spans="1:9" s="54" customFormat="1" ht="41.25" customHeight="1" x14ac:dyDescent="0.25">
      <c r="A49" s="188"/>
      <c r="B49" s="188"/>
      <c r="C49" s="188"/>
      <c r="D49" s="188"/>
      <c r="E49" s="188"/>
      <c r="F49" s="188"/>
      <c r="G49" s="188"/>
      <c r="H49" s="89"/>
      <c r="I49" s="36"/>
    </row>
    <row r="50" spans="1:9" s="54" customFormat="1" ht="38.25" customHeight="1" x14ac:dyDescent="0.25">
      <c r="A50" s="188"/>
      <c r="B50" s="188"/>
      <c r="C50" s="188"/>
      <c r="D50" s="188"/>
      <c r="E50" s="188"/>
      <c r="F50" s="188"/>
      <c r="G50" s="188"/>
      <c r="H50" s="92"/>
      <c r="I50" s="36"/>
    </row>
    <row r="51" spans="1:9" s="54" customFormat="1" ht="18.75" customHeight="1" x14ac:dyDescent="0.25">
      <c r="A51" s="183"/>
      <c r="B51" s="183"/>
      <c r="C51" s="183"/>
      <c r="D51" s="183"/>
      <c r="E51" s="183"/>
      <c r="F51" s="183"/>
      <c r="G51" s="183"/>
      <c r="H51" s="89"/>
      <c r="I51" s="36"/>
    </row>
    <row r="52" spans="1:9" s="54" customFormat="1" ht="217.5" customHeight="1" x14ac:dyDescent="0.25">
      <c r="A52" s="184"/>
      <c r="B52" s="185"/>
      <c r="C52" s="185"/>
      <c r="D52" s="185"/>
      <c r="E52" s="185"/>
      <c r="F52" s="185"/>
      <c r="G52" s="185"/>
      <c r="H52" s="89"/>
      <c r="I52" s="36"/>
    </row>
    <row r="53" spans="1:9" ht="53.25" customHeight="1" x14ac:dyDescent="0.25">
      <c r="A53" s="184"/>
      <c r="B53" s="186"/>
      <c r="C53" s="186"/>
      <c r="D53" s="186"/>
      <c r="E53" s="186"/>
      <c r="F53" s="186"/>
      <c r="G53" s="186"/>
    </row>
    <row r="54" spans="1:9" x14ac:dyDescent="0.25">
      <c r="A54" s="187"/>
      <c r="B54" s="187"/>
      <c r="C54" s="187"/>
      <c r="D54" s="187"/>
      <c r="E54" s="187"/>
      <c r="F54" s="187"/>
      <c r="G54" s="187"/>
    </row>
    <row r="55" spans="1:9" x14ac:dyDescent="0.25">
      <c r="B55" s="92"/>
    </row>
    <row r="59" spans="1:9" x14ac:dyDescent="0.25">
      <c r="B59" s="92"/>
    </row>
  </sheetData>
  <mergeCells count="18">
    <mergeCell ref="A51:G51"/>
    <mergeCell ref="A52:G52"/>
    <mergeCell ref="A53:G53"/>
    <mergeCell ref="A54:G54"/>
    <mergeCell ref="A48:G48"/>
    <mergeCell ref="A49:G49"/>
    <mergeCell ref="A50:G50"/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9"/>
  <sheetViews>
    <sheetView view="pageBreakPreview" zoomScale="70" zoomScaleNormal="70" zoomScaleSheetLayoutView="70" workbookViewId="0">
      <pane xSplit="2" ySplit="6" topLeftCell="H7" activePane="bottomRight" state="frozen"/>
      <selection pane="topRight" activeCell="C1" sqref="C1"/>
      <selection pane="bottomLeft" activeCell="A7" sqref="A7"/>
      <selection pane="bottomRight" activeCell="O5" sqref="O5"/>
    </sheetView>
  </sheetViews>
  <sheetFormatPr defaultRowHeight="15.75" x14ac:dyDescent="0.25"/>
  <cols>
    <col min="1" max="1" width="11" style="71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60" customWidth="1"/>
    <col min="8" max="8" width="16.75" style="60" customWidth="1"/>
    <col min="9" max="11" width="15.125" style="5" customWidth="1"/>
    <col min="12" max="12" width="14" style="6" customWidth="1"/>
    <col min="13" max="13" width="22.375" style="6" customWidth="1"/>
    <col min="14" max="14" width="13.5" style="6" customWidth="1"/>
    <col min="15" max="15" width="10.875" style="6" customWidth="1"/>
    <col min="16" max="16" width="13.875" style="6" customWidth="1"/>
    <col min="17" max="17" width="16.75" style="6" customWidth="1"/>
    <col min="18" max="18" width="15.125" style="6" customWidth="1"/>
    <col min="19" max="16384" width="9" style="6"/>
  </cols>
  <sheetData>
    <row r="1" spans="1:20" ht="15.75" customHeight="1" x14ac:dyDescent="0.25">
      <c r="A1" s="169" t="s">
        <v>8</v>
      </c>
      <c r="B1" s="169"/>
      <c r="C1" s="169"/>
      <c r="D1" s="169"/>
      <c r="E1" s="169"/>
      <c r="F1" s="169"/>
      <c r="G1" s="169"/>
      <c r="H1" s="169"/>
      <c r="I1" s="169"/>
      <c r="J1" s="169"/>
      <c r="K1" s="169"/>
      <c r="L1" s="169"/>
      <c r="M1" s="169"/>
      <c r="N1" s="169"/>
      <c r="O1" s="169"/>
      <c r="P1" s="169"/>
      <c r="Q1" s="169"/>
      <c r="R1" s="169"/>
    </row>
    <row r="2" spans="1:20" ht="15.75" customHeight="1" x14ac:dyDescent="0.25">
      <c r="A2" s="170" t="s">
        <v>0</v>
      </c>
      <c r="B2" s="171" t="s">
        <v>2</v>
      </c>
      <c r="C2" s="172" t="s">
        <v>47</v>
      </c>
      <c r="D2" s="172"/>
      <c r="E2" s="172"/>
      <c r="F2" s="172"/>
      <c r="G2" s="172"/>
      <c r="H2" s="172"/>
      <c r="I2" s="172"/>
      <c r="J2" s="147"/>
      <c r="K2" s="147"/>
      <c r="L2" s="243" t="s">
        <v>48</v>
      </c>
      <c r="M2" s="178"/>
      <c r="N2" s="178"/>
      <c r="O2" s="178"/>
      <c r="P2" s="178"/>
      <c r="Q2" s="178"/>
      <c r="R2" s="178"/>
      <c r="S2" s="178"/>
    </row>
    <row r="3" spans="1:20" ht="45" customHeight="1" x14ac:dyDescent="0.25">
      <c r="A3" s="170"/>
      <c r="B3" s="171"/>
      <c r="C3" s="189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3" s="190"/>
      <c r="E3" s="190"/>
      <c r="F3" s="190"/>
      <c r="G3" s="190"/>
      <c r="H3" s="190"/>
      <c r="I3" s="190"/>
      <c r="J3" s="190"/>
      <c r="K3" s="191"/>
      <c r="L3" s="241" t="s">
        <v>205</v>
      </c>
      <c r="M3" s="242"/>
      <c r="N3" s="242"/>
      <c r="O3" s="242"/>
      <c r="P3" s="242"/>
      <c r="Q3" s="242"/>
      <c r="R3" s="242"/>
      <c r="S3" s="242"/>
      <c r="T3" s="242"/>
    </row>
    <row r="4" spans="1:20" ht="33.75" customHeight="1" x14ac:dyDescent="0.25">
      <c r="A4" s="170"/>
      <c r="B4" s="171"/>
      <c r="C4" s="171" t="s">
        <v>13</v>
      </c>
      <c r="D4" s="171"/>
      <c r="E4" s="171"/>
      <c r="F4" s="171"/>
      <c r="G4" s="189" t="s">
        <v>121</v>
      </c>
      <c r="H4" s="190"/>
      <c r="I4" s="190"/>
      <c r="J4" s="190"/>
      <c r="K4" s="191"/>
      <c r="L4" s="171" t="s">
        <v>13</v>
      </c>
      <c r="M4" s="171"/>
      <c r="N4" s="171"/>
      <c r="O4" s="171"/>
      <c r="P4" s="206" t="s">
        <v>121</v>
      </c>
      <c r="Q4" s="207"/>
      <c r="R4" s="207"/>
      <c r="S4" s="207"/>
      <c r="T4" s="207"/>
    </row>
    <row r="5" spans="1:20" s="9" customFormat="1" ht="157.5" x14ac:dyDescent="0.25">
      <c r="A5" s="170"/>
      <c r="B5" s="171"/>
      <c r="C5" s="68" t="s">
        <v>29</v>
      </c>
      <c r="D5" s="68" t="s">
        <v>9</v>
      </c>
      <c r="E5" s="68" t="s">
        <v>112</v>
      </c>
      <c r="F5" s="68" t="s">
        <v>11</v>
      </c>
      <c r="G5" s="68" t="s">
        <v>14</v>
      </c>
      <c r="H5" s="68" t="s">
        <v>55</v>
      </c>
      <c r="I5" s="12" t="s">
        <v>56</v>
      </c>
      <c r="J5" s="12" t="s">
        <v>217</v>
      </c>
      <c r="K5" s="12" t="s">
        <v>218</v>
      </c>
      <c r="L5" s="68" t="s">
        <v>29</v>
      </c>
      <c r="M5" s="68" t="s">
        <v>9</v>
      </c>
      <c r="N5" s="68" t="s">
        <v>112</v>
      </c>
      <c r="O5" s="68" t="s">
        <v>11</v>
      </c>
      <c r="P5" s="68" t="s">
        <v>14</v>
      </c>
      <c r="Q5" s="68" t="s">
        <v>57</v>
      </c>
      <c r="R5" s="12" t="s">
        <v>56</v>
      </c>
      <c r="S5" s="12" t="s">
        <v>217</v>
      </c>
      <c r="T5" s="12" t="s">
        <v>218</v>
      </c>
    </row>
    <row r="6" spans="1:20" s="11" customFormat="1" x14ac:dyDescent="0.25">
      <c r="A6" s="72">
        <v>1</v>
      </c>
      <c r="B6" s="68">
        <v>2</v>
      </c>
      <c r="C6" s="68">
        <v>3</v>
      </c>
      <c r="D6" s="68">
        <v>4</v>
      </c>
      <c r="E6" s="68">
        <v>5</v>
      </c>
      <c r="F6" s="68">
        <v>6</v>
      </c>
      <c r="G6" s="68">
        <v>7</v>
      </c>
      <c r="H6" s="68">
        <v>8</v>
      </c>
      <c r="I6" s="12">
        <v>9</v>
      </c>
      <c r="J6" s="158">
        <v>10</v>
      </c>
      <c r="K6" s="12">
        <v>11</v>
      </c>
      <c r="L6" s="158">
        <v>12</v>
      </c>
      <c r="M6" s="12">
        <v>13</v>
      </c>
      <c r="N6" s="158">
        <v>14</v>
      </c>
      <c r="O6" s="12">
        <v>15</v>
      </c>
      <c r="P6" s="158">
        <v>16</v>
      </c>
      <c r="Q6" s="12">
        <v>17</v>
      </c>
      <c r="R6" s="68">
        <v>18</v>
      </c>
      <c r="S6" s="11">
        <v>19</v>
      </c>
      <c r="T6" s="11">
        <v>20</v>
      </c>
    </row>
    <row r="7" spans="1:20" s="18" customFormat="1" ht="56.25" customHeight="1" x14ac:dyDescent="0.25">
      <c r="A7" s="73">
        <v>1</v>
      </c>
      <c r="B7" s="14" t="s">
        <v>215</v>
      </c>
      <c r="C7" s="68" t="s">
        <v>120</v>
      </c>
      <c r="D7" s="68" t="s">
        <v>120</v>
      </c>
      <c r="E7" s="68" t="s">
        <v>120</v>
      </c>
      <c r="F7" s="68" t="s">
        <v>120</v>
      </c>
      <c r="G7" s="68" t="s">
        <v>120</v>
      </c>
      <c r="H7" s="68" t="s">
        <v>120</v>
      </c>
      <c r="I7" s="68" t="s">
        <v>120</v>
      </c>
      <c r="J7" s="148"/>
      <c r="K7" s="148"/>
      <c r="L7" s="158" t="s">
        <v>120</v>
      </c>
      <c r="M7" s="158" t="s">
        <v>120</v>
      </c>
      <c r="N7" s="158" t="s">
        <v>120</v>
      </c>
      <c r="O7" s="158" t="s">
        <v>120</v>
      </c>
      <c r="P7" s="158" t="s">
        <v>120</v>
      </c>
      <c r="Q7" s="158" t="s">
        <v>120</v>
      </c>
      <c r="R7" s="158" t="s">
        <v>120</v>
      </c>
      <c r="S7" s="158"/>
      <c r="T7" s="158"/>
    </row>
    <row r="8" spans="1:20" s="18" customFormat="1" ht="78.75" x14ac:dyDescent="0.25">
      <c r="A8" s="73" t="s">
        <v>92</v>
      </c>
      <c r="B8" s="14" t="s">
        <v>228</v>
      </c>
      <c r="C8" s="68">
        <v>15</v>
      </c>
      <c r="D8" s="68" t="s">
        <v>216</v>
      </c>
      <c r="E8" s="68">
        <v>1</v>
      </c>
      <c r="F8" s="68" t="s">
        <v>197</v>
      </c>
      <c r="G8" s="15" t="s">
        <v>223</v>
      </c>
      <c r="H8" s="10">
        <v>1615</v>
      </c>
      <c r="I8" s="10">
        <f>H8*E8</f>
        <v>1615</v>
      </c>
      <c r="J8" s="150">
        <v>1.05</v>
      </c>
      <c r="K8" s="10">
        <f>I8*J8</f>
        <v>1695.75</v>
      </c>
      <c r="L8" s="158">
        <v>15</v>
      </c>
      <c r="M8" s="158" t="s">
        <v>216</v>
      </c>
      <c r="N8" s="158">
        <v>1</v>
      </c>
      <c r="O8" s="158" t="s">
        <v>197</v>
      </c>
      <c r="P8" s="15" t="s">
        <v>223</v>
      </c>
      <c r="Q8" s="10">
        <v>1615</v>
      </c>
      <c r="R8" s="10">
        <v>1615</v>
      </c>
      <c r="S8" s="150">
        <v>1.05</v>
      </c>
      <c r="T8" s="10">
        <v>1695.75</v>
      </c>
    </row>
    <row r="9" spans="1:20" s="18" customFormat="1" ht="31.5" x14ac:dyDescent="0.25">
      <c r="A9" s="73" t="s">
        <v>93</v>
      </c>
      <c r="B9" s="14" t="s">
        <v>224</v>
      </c>
      <c r="C9" s="68">
        <v>15</v>
      </c>
      <c r="D9" s="68" t="s">
        <v>230</v>
      </c>
      <c r="E9" s="68">
        <v>9</v>
      </c>
      <c r="F9" s="68" t="s">
        <v>20</v>
      </c>
      <c r="G9" s="15" t="s">
        <v>229</v>
      </c>
      <c r="H9" s="3">
        <v>1188</v>
      </c>
      <c r="I9" s="10">
        <f>H9*E9</f>
        <v>10692</v>
      </c>
      <c r="J9" s="150">
        <v>1.03</v>
      </c>
      <c r="K9" s="10">
        <f t="shared" ref="K9:K10" si="0">I9*J9</f>
        <v>11012.76</v>
      </c>
      <c r="L9" s="158">
        <v>15</v>
      </c>
      <c r="M9" s="158" t="s">
        <v>230</v>
      </c>
      <c r="N9" s="158">
        <v>9</v>
      </c>
      <c r="O9" s="158" t="s">
        <v>20</v>
      </c>
      <c r="P9" s="15" t="s">
        <v>229</v>
      </c>
      <c r="Q9" s="3">
        <v>1188</v>
      </c>
      <c r="R9" s="10">
        <v>10692</v>
      </c>
      <c r="S9" s="150">
        <v>1.03</v>
      </c>
      <c r="T9" s="10">
        <v>11012.76</v>
      </c>
    </row>
    <row r="10" spans="1:20" s="18" customFormat="1" ht="31.5" x14ac:dyDescent="0.25">
      <c r="A10" s="149" t="s">
        <v>147</v>
      </c>
      <c r="B10" s="14" t="s">
        <v>225</v>
      </c>
      <c r="C10" s="68">
        <v>15</v>
      </c>
      <c r="D10" s="148" t="s">
        <v>226</v>
      </c>
      <c r="E10" s="68">
        <v>1</v>
      </c>
      <c r="F10" s="148" t="s">
        <v>20</v>
      </c>
      <c r="G10" s="15" t="s">
        <v>227</v>
      </c>
      <c r="H10" s="3">
        <v>189</v>
      </c>
      <c r="I10" s="10">
        <f>H10*E10</f>
        <v>189</v>
      </c>
      <c r="J10" s="150">
        <v>1.05</v>
      </c>
      <c r="K10" s="10">
        <f t="shared" si="0"/>
        <v>198.45000000000002</v>
      </c>
      <c r="L10" s="158">
        <v>15</v>
      </c>
      <c r="M10" s="158" t="s">
        <v>226</v>
      </c>
      <c r="N10" s="158">
        <v>1</v>
      </c>
      <c r="O10" s="158" t="s">
        <v>20</v>
      </c>
      <c r="P10" s="15" t="s">
        <v>227</v>
      </c>
      <c r="Q10" s="3">
        <v>189</v>
      </c>
      <c r="R10" s="10">
        <v>189</v>
      </c>
      <c r="S10" s="150">
        <v>1.05</v>
      </c>
      <c r="T10" s="10">
        <v>198.45000000000002</v>
      </c>
    </row>
    <row r="11" spans="1:20" s="18" customFormat="1" ht="31.5" x14ac:dyDescent="0.25">
      <c r="A11" s="149"/>
      <c r="B11" s="14" t="s">
        <v>219</v>
      </c>
      <c r="C11" s="148"/>
      <c r="D11" s="148"/>
      <c r="E11" s="148">
        <v>1</v>
      </c>
      <c r="F11" s="148" t="s">
        <v>220</v>
      </c>
      <c r="G11" s="15" t="s">
        <v>221</v>
      </c>
      <c r="H11" s="10">
        <v>500</v>
      </c>
      <c r="I11" s="10">
        <f>H11*E11</f>
        <v>500</v>
      </c>
      <c r="J11" s="10">
        <v>1</v>
      </c>
      <c r="K11" s="10">
        <f t="shared" ref="K11" si="1">I11*J11</f>
        <v>500</v>
      </c>
      <c r="L11" s="158"/>
      <c r="M11" s="158"/>
      <c r="N11" s="158">
        <v>1</v>
      </c>
      <c r="O11" s="158" t="s">
        <v>220</v>
      </c>
      <c r="P11" s="15" t="s">
        <v>221</v>
      </c>
      <c r="Q11" s="10">
        <v>500</v>
      </c>
      <c r="R11" s="10">
        <v>500</v>
      </c>
      <c r="S11" s="10">
        <v>1</v>
      </c>
      <c r="T11" s="10">
        <v>500</v>
      </c>
    </row>
    <row r="12" spans="1:20" ht="33" customHeight="1" x14ac:dyDescent="0.25">
      <c r="A12" s="74">
        <v>2</v>
      </c>
      <c r="B12" s="14" t="s">
        <v>122</v>
      </c>
      <c r="C12" s="67" t="s">
        <v>120</v>
      </c>
      <c r="D12" s="67" t="s">
        <v>120</v>
      </c>
      <c r="E12" s="67" t="s">
        <v>120</v>
      </c>
      <c r="F12" s="67" t="s">
        <v>120</v>
      </c>
      <c r="G12" s="67" t="s">
        <v>120</v>
      </c>
      <c r="H12" s="67" t="s">
        <v>120</v>
      </c>
      <c r="I12" s="67" t="s">
        <v>120</v>
      </c>
      <c r="J12" s="67"/>
      <c r="K12" s="67"/>
      <c r="L12" s="67" t="s">
        <v>120</v>
      </c>
      <c r="M12" s="67" t="s">
        <v>120</v>
      </c>
      <c r="N12" s="67" t="s">
        <v>120</v>
      </c>
      <c r="O12" s="67" t="s">
        <v>120</v>
      </c>
      <c r="P12" s="67" t="s">
        <v>120</v>
      </c>
      <c r="Q12" s="67" t="s">
        <v>120</v>
      </c>
      <c r="R12" s="67" t="s">
        <v>120</v>
      </c>
      <c r="S12" s="67"/>
      <c r="T12" s="67"/>
    </row>
    <row r="13" spans="1:20" ht="15.75" customHeight="1" x14ac:dyDescent="0.25">
      <c r="A13" s="74" t="s">
        <v>94</v>
      </c>
      <c r="B13" s="14" t="s">
        <v>82</v>
      </c>
      <c r="C13" s="67"/>
      <c r="D13" s="67" t="s">
        <v>19</v>
      </c>
      <c r="E13" s="67"/>
      <c r="F13" s="67" t="s">
        <v>20</v>
      </c>
      <c r="G13" s="65" t="s">
        <v>39</v>
      </c>
      <c r="H13" s="65"/>
      <c r="I13" s="34"/>
      <c r="J13" s="34"/>
      <c r="K13" s="34"/>
      <c r="L13" s="67"/>
      <c r="M13" s="67" t="s">
        <v>19</v>
      </c>
      <c r="N13" s="67"/>
      <c r="O13" s="67" t="s">
        <v>20</v>
      </c>
      <c r="P13" s="157" t="s">
        <v>39</v>
      </c>
      <c r="Q13" s="157"/>
      <c r="R13" s="34"/>
      <c r="S13" s="34"/>
      <c r="T13" s="34"/>
    </row>
    <row r="14" spans="1:20" ht="15.75" customHeight="1" x14ac:dyDescent="0.25">
      <c r="A14" s="74" t="s">
        <v>95</v>
      </c>
      <c r="B14" s="14" t="s">
        <v>83</v>
      </c>
      <c r="C14" s="67"/>
      <c r="D14" s="67" t="s">
        <v>19</v>
      </c>
      <c r="E14" s="67"/>
      <c r="F14" s="67" t="s">
        <v>20</v>
      </c>
      <c r="G14" s="65" t="s">
        <v>39</v>
      </c>
      <c r="H14" s="65"/>
      <c r="I14" s="34"/>
      <c r="J14" s="34"/>
      <c r="K14" s="34"/>
      <c r="L14" s="67"/>
      <c r="M14" s="67" t="s">
        <v>19</v>
      </c>
      <c r="N14" s="67"/>
      <c r="O14" s="67" t="s">
        <v>20</v>
      </c>
      <c r="P14" s="157" t="s">
        <v>39</v>
      </c>
      <c r="Q14" s="157"/>
      <c r="R14" s="34"/>
      <c r="S14" s="34"/>
      <c r="T14" s="34"/>
    </row>
    <row r="15" spans="1:20" ht="15.75" customHeight="1" x14ac:dyDescent="0.25">
      <c r="A15" s="74" t="s">
        <v>1</v>
      </c>
      <c r="B15" s="14" t="s">
        <v>1</v>
      </c>
      <c r="C15" s="67"/>
      <c r="D15" s="67"/>
      <c r="E15" s="67"/>
      <c r="F15" s="67"/>
      <c r="G15" s="65"/>
      <c r="H15" s="65"/>
      <c r="I15" s="34"/>
      <c r="J15" s="34"/>
      <c r="K15" s="34"/>
      <c r="L15" s="67"/>
      <c r="M15" s="67"/>
      <c r="N15" s="67"/>
      <c r="O15" s="67"/>
      <c r="P15" s="157"/>
      <c r="Q15" s="157"/>
      <c r="R15" s="34"/>
      <c r="S15" s="34"/>
      <c r="T15" s="34"/>
    </row>
    <row r="16" spans="1:20" s="18" customFormat="1" ht="55.5" customHeight="1" x14ac:dyDescent="0.25">
      <c r="A16" s="74"/>
      <c r="B16" s="52" t="s">
        <v>58</v>
      </c>
      <c r="C16" s="69" t="s">
        <v>120</v>
      </c>
      <c r="D16" s="69" t="s">
        <v>120</v>
      </c>
      <c r="E16" s="69" t="s">
        <v>120</v>
      </c>
      <c r="F16" s="69" t="s">
        <v>120</v>
      </c>
      <c r="G16" s="69" t="s">
        <v>120</v>
      </c>
      <c r="H16" s="69" t="s">
        <v>120</v>
      </c>
      <c r="I16" s="23"/>
      <c r="J16" s="23"/>
      <c r="K16" s="23">
        <f>SUM(K8:K15)</f>
        <v>13406.960000000001</v>
      </c>
      <c r="L16" s="159" t="s">
        <v>120</v>
      </c>
      <c r="M16" s="159" t="s">
        <v>120</v>
      </c>
      <c r="N16" s="159" t="s">
        <v>120</v>
      </c>
      <c r="O16" s="159" t="s">
        <v>120</v>
      </c>
      <c r="P16" s="159" t="s">
        <v>120</v>
      </c>
      <c r="Q16" s="159" t="s">
        <v>120</v>
      </c>
      <c r="R16" s="23"/>
      <c r="S16" s="23"/>
      <c r="T16" s="23">
        <v>13406.960000000001</v>
      </c>
    </row>
    <row r="17" spans="1:13" ht="15.75" customHeight="1" x14ac:dyDescent="0.25">
      <c r="A17" s="77"/>
      <c r="B17" s="35"/>
      <c r="C17" s="29"/>
      <c r="D17" s="62"/>
      <c r="E17" s="62"/>
      <c r="F17" s="62"/>
      <c r="G17" s="66"/>
      <c r="H17" s="66"/>
      <c r="I17" s="36"/>
      <c r="J17" s="36"/>
      <c r="K17" s="36"/>
      <c r="L17" s="33"/>
      <c r="M17" s="33"/>
    </row>
    <row r="18" spans="1:13" s="54" customFormat="1" ht="18.75" customHeight="1" x14ac:dyDescent="0.25">
      <c r="A18" s="188"/>
      <c r="B18" s="188"/>
      <c r="C18" s="188"/>
      <c r="D18" s="188"/>
      <c r="E18" s="188"/>
      <c r="F18" s="188"/>
      <c r="G18" s="188"/>
      <c r="H18" s="66"/>
      <c r="I18" s="36"/>
      <c r="J18" s="36"/>
      <c r="K18" s="36"/>
    </row>
    <row r="19" spans="1:13" s="54" customFormat="1" ht="41.25" customHeight="1" x14ac:dyDescent="0.25">
      <c r="A19" s="188"/>
      <c r="B19" s="188"/>
      <c r="C19" s="188"/>
      <c r="D19" s="188"/>
      <c r="E19" s="188"/>
      <c r="F19" s="188"/>
      <c r="G19" s="188"/>
      <c r="H19" s="66"/>
      <c r="I19" s="36"/>
      <c r="J19" s="36"/>
      <c r="K19" s="36"/>
    </row>
    <row r="20" spans="1:13" s="54" customFormat="1" ht="38.25" customHeight="1" x14ac:dyDescent="0.25">
      <c r="A20" s="188"/>
      <c r="B20" s="188"/>
      <c r="C20" s="188"/>
      <c r="D20" s="188"/>
      <c r="E20" s="188"/>
      <c r="F20" s="188"/>
      <c r="G20" s="188"/>
      <c r="H20"/>
      <c r="I20" s="36"/>
      <c r="J20" s="36"/>
      <c r="K20" s="36"/>
    </row>
    <row r="21" spans="1:13" s="54" customFormat="1" ht="18.75" customHeight="1" x14ac:dyDescent="0.25">
      <c r="A21" s="183"/>
      <c r="B21" s="183"/>
      <c r="C21" s="183"/>
      <c r="D21" s="183"/>
      <c r="E21" s="183"/>
      <c r="F21" s="183"/>
      <c r="G21" s="183"/>
      <c r="H21" s="66"/>
      <c r="I21" s="36"/>
      <c r="J21" s="36"/>
      <c r="K21" s="36"/>
    </row>
    <row r="22" spans="1:13" s="54" customFormat="1" ht="217.5" customHeight="1" x14ac:dyDescent="0.25">
      <c r="A22" s="184"/>
      <c r="B22" s="185"/>
      <c r="C22" s="185"/>
      <c r="D22" s="185"/>
      <c r="E22" s="185"/>
      <c r="F22" s="185"/>
      <c r="G22" s="185"/>
      <c r="H22" s="66"/>
      <c r="I22" s="36"/>
      <c r="J22" s="36"/>
      <c r="K22" s="36"/>
    </row>
    <row r="23" spans="1:13" ht="53.25" customHeight="1" x14ac:dyDescent="0.25">
      <c r="A23" s="184"/>
      <c r="B23" s="186"/>
      <c r="C23" s="186"/>
      <c r="D23" s="186"/>
      <c r="E23" s="186"/>
      <c r="F23" s="186"/>
      <c r="G23" s="186"/>
    </row>
    <row r="24" spans="1:13" x14ac:dyDescent="0.25">
      <c r="A24" s="187"/>
      <c r="B24" s="187"/>
      <c r="C24" s="187"/>
      <c r="D24" s="187"/>
      <c r="E24" s="187"/>
      <c r="F24" s="187"/>
      <c r="G24" s="187"/>
    </row>
    <row r="25" spans="1:13" x14ac:dyDescent="0.25">
      <c r="B25"/>
    </row>
    <row r="29" spans="1:13" x14ac:dyDescent="0.25">
      <c r="B29"/>
    </row>
  </sheetData>
  <mergeCells count="18">
    <mergeCell ref="A21:G21"/>
    <mergeCell ref="A22:G22"/>
    <mergeCell ref="A23:G23"/>
    <mergeCell ref="A24:G24"/>
    <mergeCell ref="A18:G18"/>
    <mergeCell ref="A19:G19"/>
    <mergeCell ref="A20:G20"/>
    <mergeCell ref="L4:O4"/>
    <mergeCell ref="A1:R1"/>
    <mergeCell ref="A2:A5"/>
    <mergeCell ref="B2:B5"/>
    <mergeCell ref="C2:I2"/>
    <mergeCell ref="C4:F4"/>
    <mergeCell ref="C3:K3"/>
    <mergeCell ref="G4:K4"/>
    <mergeCell ref="P4:T4"/>
    <mergeCell ref="L3:T3"/>
    <mergeCell ref="L2:S2"/>
  </mergeCells>
  <pageMargins left="0.47244094488188981" right="0.55118110236220474" top="0.82677165354330717" bottom="0.55118110236220474" header="0.31496062992125984" footer="0.19685039370078741"/>
  <pageSetup paperSize="8" scale="62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5"/>
  <sheetViews>
    <sheetView view="pageBreakPreview" zoomScale="90" zoomScaleNormal="70" zoomScaleSheetLayoutView="9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C8" sqref="C8"/>
    </sheetView>
  </sheetViews>
  <sheetFormatPr defaultRowHeight="15.75" x14ac:dyDescent="0.25"/>
  <cols>
    <col min="1" max="1" width="11" style="71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5" customWidth="1"/>
    <col min="8" max="8" width="16.75" style="85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 x14ac:dyDescent="0.25">
      <c r="A1" s="169" t="s">
        <v>15</v>
      </c>
      <c r="B1" s="169"/>
      <c r="C1" s="169"/>
      <c r="D1" s="169"/>
      <c r="E1" s="169"/>
      <c r="F1" s="169"/>
      <c r="G1" s="169"/>
      <c r="H1" s="169"/>
      <c r="I1" s="169"/>
      <c r="J1" s="169"/>
      <c r="K1" s="169"/>
      <c r="L1" s="169"/>
      <c r="M1" s="169"/>
      <c r="N1" s="169"/>
      <c r="O1" s="169"/>
      <c r="P1" s="169"/>
    </row>
    <row r="2" spans="1:16" ht="15.75" customHeight="1" x14ac:dyDescent="0.25">
      <c r="A2" s="170" t="s">
        <v>0</v>
      </c>
      <c r="B2" s="171" t="s">
        <v>2</v>
      </c>
      <c r="C2" s="172" t="s">
        <v>47</v>
      </c>
      <c r="D2" s="172"/>
      <c r="E2" s="172"/>
      <c r="F2" s="172"/>
      <c r="G2" s="172"/>
      <c r="H2" s="172"/>
      <c r="I2" s="172"/>
      <c r="J2" s="172" t="s">
        <v>48</v>
      </c>
      <c r="K2" s="172"/>
      <c r="L2" s="172"/>
      <c r="M2" s="172"/>
      <c r="N2" s="172"/>
      <c r="O2" s="172"/>
      <c r="P2" s="172"/>
    </row>
    <row r="3" spans="1:16" ht="41.25" customHeight="1" x14ac:dyDescent="0.25">
      <c r="A3" s="170"/>
      <c r="B3" s="171"/>
      <c r="C3" s="189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3" s="190"/>
      <c r="E3" s="190"/>
      <c r="F3" s="190"/>
      <c r="G3" s="190"/>
      <c r="H3" s="190"/>
      <c r="I3" s="191"/>
      <c r="J3" s="189" t="s">
        <v>205</v>
      </c>
      <c r="K3" s="190"/>
      <c r="L3" s="190"/>
      <c r="M3" s="190"/>
      <c r="N3" s="190"/>
      <c r="O3" s="190"/>
      <c r="P3" s="191"/>
    </row>
    <row r="4" spans="1:16" ht="33.75" customHeight="1" x14ac:dyDescent="0.25">
      <c r="A4" s="170"/>
      <c r="B4" s="171"/>
      <c r="C4" s="171" t="s">
        <v>13</v>
      </c>
      <c r="D4" s="171"/>
      <c r="E4" s="171"/>
      <c r="F4" s="171"/>
      <c r="G4" s="171" t="s">
        <v>121</v>
      </c>
      <c r="H4" s="182"/>
      <c r="I4" s="182"/>
      <c r="J4" s="171" t="s">
        <v>13</v>
      </c>
      <c r="K4" s="171"/>
      <c r="L4" s="171"/>
      <c r="M4" s="171"/>
      <c r="N4" s="171" t="s">
        <v>121</v>
      </c>
      <c r="O4" s="182"/>
      <c r="P4" s="182"/>
    </row>
    <row r="5" spans="1:16" s="9" customFormat="1" ht="63" x14ac:dyDescent="0.25">
      <c r="A5" s="170"/>
      <c r="B5" s="171"/>
      <c r="C5" s="87" t="s">
        <v>29</v>
      </c>
      <c r="D5" s="87" t="s">
        <v>9</v>
      </c>
      <c r="E5" s="87" t="s">
        <v>112</v>
      </c>
      <c r="F5" s="87" t="s">
        <v>11</v>
      </c>
      <c r="G5" s="87" t="s">
        <v>14</v>
      </c>
      <c r="H5" s="87" t="s">
        <v>55</v>
      </c>
      <c r="I5" s="12" t="s">
        <v>56</v>
      </c>
      <c r="J5" s="87" t="s">
        <v>29</v>
      </c>
      <c r="K5" s="87" t="s">
        <v>9</v>
      </c>
      <c r="L5" s="87" t="s">
        <v>112</v>
      </c>
      <c r="M5" s="87" t="s">
        <v>11</v>
      </c>
      <c r="N5" s="87" t="s">
        <v>14</v>
      </c>
      <c r="O5" s="87" t="s">
        <v>57</v>
      </c>
      <c r="P5" s="12" t="s">
        <v>56</v>
      </c>
    </row>
    <row r="6" spans="1:16" s="11" customFormat="1" x14ac:dyDescent="0.25">
      <c r="A6" s="72">
        <v>1</v>
      </c>
      <c r="B6" s="87">
        <v>2</v>
      </c>
      <c r="C6" s="87">
        <v>3</v>
      </c>
      <c r="D6" s="87">
        <v>4</v>
      </c>
      <c r="E6" s="87">
        <v>5</v>
      </c>
      <c r="F6" s="87">
        <v>6</v>
      </c>
      <c r="G6" s="87">
        <v>7</v>
      </c>
      <c r="H6" s="87">
        <v>8</v>
      </c>
      <c r="I6" s="12">
        <v>9</v>
      </c>
      <c r="J6" s="87">
        <v>10</v>
      </c>
      <c r="K6" s="12">
        <v>11</v>
      </c>
      <c r="L6" s="87">
        <v>12</v>
      </c>
      <c r="M6" s="12">
        <v>13</v>
      </c>
      <c r="N6" s="87">
        <v>14</v>
      </c>
      <c r="O6" s="12">
        <v>15</v>
      </c>
      <c r="P6" s="87">
        <v>16</v>
      </c>
    </row>
    <row r="7" spans="1:16" s="11" customFormat="1" ht="51" customHeight="1" x14ac:dyDescent="0.25">
      <c r="A7" s="86">
        <v>1</v>
      </c>
      <c r="B7" s="13" t="s">
        <v>143</v>
      </c>
      <c r="C7" s="87" t="s">
        <v>120</v>
      </c>
      <c r="D7" s="87" t="s">
        <v>120</v>
      </c>
      <c r="E7" s="87" t="s">
        <v>120</v>
      </c>
      <c r="F7" s="87" t="s">
        <v>120</v>
      </c>
      <c r="G7" s="87" t="s">
        <v>120</v>
      </c>
      <c r="H7" s="87" t="s">
        <v>120</v>
      </c>
      <c r="I7" s="87" t="s">
        <v>120</v>
      </c>
      <c r="J7" s="87" t="s">
        <v>120</v>
      </c>
      <c r="K7" s="87" t="s">
        <v>120</v>
      </c>
      <c r="L7" s="87" t="s">
        <v>120</v>
      </c>
      <c r="M7" s="87" t="s">
        <v>120</v>
      </c>
      <c r="N7" s="87" t="s">
        <v>120</v>
      </c>
      <c r="O7" s="87" t="s">
        <v>120</v>
      </c>
      <c r="P7" s="87" t="s">
        <v>120</v>
      </c>
    </row>
    <row r="8" spans="1:16" s="11" customFormat="1" ht="63" x14ac:dyDescent="0.25">
      <c r="A8" s="86" t="s">
        <v>92</v>
      </c>
      <c r="B8" s="13" t="s">
        <v>84</v>
      </c>
      <c r="C8" s="87"/>
      <c r="D8" s="37" t="s">
        <v>21</v>
      </c>
      <c r="E8" s="87"/>
      <c r="F8" s="91" t="s">
        <v>3</v>
      </c>
      <c r="G8" s="15" t="s">
        <v>40</v>
      </c>
      <c r="H8" s="87"/>
      <c r="I8" s="17"/>
      <c r="J8" s="123"/>
      <c r="K8" s="37" t="s">
        <v>21</v>
      </c>
      <c r="L8" s="123"/>
      <c r="M8" s="124" t="s">
        <v>3</v>
      </c>
      <c r="N8" s="15" t="s">
        <v>40</v>
      </c>
      <c r="O8" s="12"/>
      <c r="P8" s="95">
        <f>O8</f>
        <v>0</v>
      </c>
    </row>
    <row r="9" spans="1:16" s="11" customFormat="1" ht="63" hidden="1" x14ac:dyDescent="0.25">
      <c r="A9" s="86" t="s">
        <v>93</v>
      </c>
      <c r="B9" s="13" t="s">
        <v>85</v>
      </c>
      <c r="C9" s="87"/>
      <c r="D9" s="37" t="s">
        <v>21</v>
      </c>
      <c r="E9" s="87"/>
      <c r="F9" s="91" t="s">
        <v>3</v>
      </c>
      <c r="G9" s="15" t="s">
        <v>40</v>
      </c>
      <c r="H9" s="87"/>
      <c r="I9" s="17"/>
      <c r="J9" s="87"/>
      <c r="K9" s="37" t="s">
        <v>21</v>
      </c>
      <c r="L9" s="87"/>
      <c r="M9" s="91" t="s">
        <v>3</v>
      </c>
      <c r="N9" s="15" t="s">
        <v>40</v>
      </c>
      <c r="O9" s="87"/>
      <c r="P9" s="17"/>
    </row>
    <row r="10" spans="1:16" s="11" customFormat="1" hidden="1" x14ac:dyDescent="0.25">
      <c r="A10" s="86" t="s">
        <v>1</v>
      </c>
      <c r="B10" s="13" t="s">
        <v>1</v>
      </c>
      <c r="C10" s="87"/>
      <c r="D10" s="87"/>
      <c r="E10" s="87"/>
      <c r="F10" s="87"/>
      <c r="G10" s="87"/>
      <c r="H10" s="87"/>
      <c r="I10" s="17"/>
      <c r="J10" s="87"/>
      <c r="K10" s="37"/>
      <c r="L10" s="87"/>
      <c r="M10" s="91"/>
      <c r="N10" s="15"/>
      <c r="O10" s="87"/>
      <c r="P10" s="17"/>
    </row>
    <row r="11" spans="1:16" s="11" customFormat="1" x14ac:dyDescent="0.25">
      <c r="A11" s="86">
        <v>2</v>
      </c>
      <c r="B11" s="14" t="s">
        <v>26</v>
      </c>
      <c r="C11" s="87" t="s">
        <v>120</v>
      </c>
      <c r="D11" s="87" t="s">
        <v>120</v>
      </c>
      <c r="E11" s="87" t="s">
        <v>120</v>
      </c>
      <c r="F11" s="87" t="s">
        <v>120</v>
      </c>
      <c r="G11" s="87" t="s">
        <v>120</v>
      </c>
      <c r="H11" s="87" t="s">
        <v>120</v>
      </c>
      <c r="I11" s="87" t="s">
        <v>120</v>
      </c>
      <c r="J11" s="87" t="s">
        <v>120</v>
      </c>
      <c r="K11" s="87" t="s">
        <v>120</v>
      </c>
      <c r="L11" s="87" t="s">
        <v>120</v>
      </c>
      <c r="M11" s="87" t="s">
        <v>120</v>
      </c>
      <c r="N11" s="87" t="s">
        <v>120</v>
      </c>
      <c r="O11" s="87" t="s">
        <v>120</v>
      </c>
      <c r="P11" s="87" t="s">
        <v>120</v>
      </c>
    </row>
    <row r="12" spans="1:16" s="11" customFormat="1" hidden="1" x14ac:dyDescent="0.25">
      <c r="A12" s="86" t="s">
        <v>94</v>
      </c>
      <c r="B12" s="14" t="s">
        <v>86</v>
      </c>
      <c r="C12" s="87"/>
      <c r="D12" s="87" t="s">
        <v>22</v>
      </c>
      <c r="E12" s="87"/>
      <c r="F12" s="38" t="s">
        <v>24</v>
      </c>
      <c r="G12" s="15" t="s">
        <v>41</v>
      </c>
      <c r="H12" s="87"/>
      <c r="I12" s="17"/>
      <c r="J12" s="87"/>
      <c r="K12" s="87" t="s">
        <v>22</v>
      </c>
      <c r="L12" s="87"/>
      <c r="M12" s="38" t="s">
        <v>24</v>
      </c>
      <c r="N12" s="15" t="s">
        <v>41</v>
      </c>
      <c r="O12" s="87"/>
      <c r="P12" s="17"/>
    </row>
    <row r="13" spans="1:16" s="11" customFormat="1" hidden="1" x14ac:dyDescent="0.25">
      <c r="A13" s="86" t="s">
        <v>95</v>
      </c>
      <c r="B13" s="14" t="s">
        <v>87</v>
      </c>
      <c r="C13" s="87"/>
      <c r="D13" s="87" t="s">
        <v>22</v>
      </c>
      <c r="E13" s="87"/>
      <c r="F13" s="38" t="s">
        <v>24</v>
      </c>
      <c r="G13" s="15" t="s">
        <v>41</v>
      </c>
      <c r="H13" s="87"/>
      <c r="I13" s="17"/>
      <c r="J13" s="87"/>
      <c r="K13" s="87" t="s">
        <v>22</v>
      </c>
      <c r="L13" s="87"/>
      <c r="M13" s="38" t="s">
        <v>24</v>
      </c>
      <c r="N13" s="15" t="s">
        <v>41</v>
      </c>
      <c r="O13" s="87"/>
      <c r="P13" s="17"/>
    </row>
    <row r="14" spans="1:16" s="11" customFormat="1" hidden="1" x14ac:dyDescent="0.25">
      <c r="A14" s="86" t="s">
        <v>1</v>
      </c>
      <c r="B14" s="14" t="s">
        <v>1</v>
      </c>
      <c r="C14" s="87"/>
      <c r="D14" s="87"/>
      <c r="E14" s="87"/>
      <c r="F14" s="38"/>
      <c r="G14" s="15"/>
      <c r="H14" s="87"/>
      <c r="I14" s="17"/>
      <c r="J14" s="87"/>
      <c r="K14" s="87"/>
      <c r="L14" s="87"/>
      <c r="M14" s="38"/>
      <c r="N14" s="15"/>
      <c r="O14" s="87"/>
      <c r="P14" s="17"/>
    </row>
    <row r="15" spans="1:16" s="18" customFormat="1" ht="30" customHeight="1" x14ac:dyDescent="0.25">
      <c r="A15" s="74">
        <v>3</v>
      </c>
      <c r="B15" s="14" t="s">
        <v>6</v>
      </c>
      <c r="C15" s="87" t="s">
        <v>120</v>
      </c>
      <c r="D15" s="87" t="s">
        <v>120</v>
      </c>
      <c r="E15" s="87" t="s">
        <v>120</v>
      </c>
      <c r="F15" s="87" t="s">
        <v>120</v>
      </c>
      <c r="G15" s="87" t="s">
        <v>120</v>
      </c>
      <c r="H15" s="87" t="s">
        <v>120</v>
      </c>
      <c r="I15" s="87" t="s">
        <v>120</v>
      </c>
      <c r="J15" s="87" t="s">
        <v>120</v>
      </c>
      <c r="K15" s="87" t="s">
        <v>120</v>
      </c>
      <c r="L15" s="87" t="s">
        <v>120</v>
      </c>
      <c r="M15" s="87" t="s">
        <v>120</v>
      </c>
      <c r="N15" s="87" t="s">
        <v>120</v>
      </c>
      <c r="O15" s="87" t="s">
        <v>120</v>
      </c>
      <c r="P15" s="87" t="s">
        <v>120</v>
      </c>
    </row>
    <row r="16" spans="1:16" s="18" customFormat="1" ht="30" customHeight="1" x14ac:dyDescent="0.25">
      <c r="A16" s="74" t="s">
        <v>96</v>
      </c>
      <c r="B16" s="13" t="s">
        <v>84</v>
      </c>
      <c r="C16" s="87"/>
      <c r="D16" s="87" t="s">
        <v>22</v>
      </c>
      <c r="E16" s="87">
        <v>1</v>
      </c>
      <c r="F16" s="87" t="s">
        <v>20</v>
      </c>
      <c r="G16" s="15" t="s">
        <v>114</v>
      </c>
      <c r="H16" s="20"/>
      <c r="I16" s="17"/>
      <c r="J16" s="87"/>
      <c r="K16" s="123" t="s">
        <v>22</v>
      </c>
      <c r="L16" s="123">
        <v>1</v>
      </c>
      <c r="M16" s="123" t="s">
        <v>20</v>
      </c>
      <c r="N16" s="15" t="s">
        <v>114</v>
      </c>
      <c r="O16" s="12"/>
      <c r="P16" s="95">
        <f>O16</f>
        <v>0</v>
      </c>
    </row>
    <row r="17" spans="1:16" s="18" customFormat="1" ht="30" hidden="1" customHeight="1" x14ac:dyDescent="0.25">
      <c r="A17" s="74" t="s">
        <v>97</v>
      </c>
      <c r="B17" s="13" t="s">
        <v>85</v>
      </c>
      <c r="C17" s="87"/>
      <c r="D17" s="87" t="s">
        <v>22</v>
      </c>
      <c r="E17" s="87">
        <v>1</v>
      </c>
      <c r="F17" s="87" t="s">
        <v>20</v>
      </c>
      <c r="G17" s="15" t="s">
        <v>114</v>
      </c>
      <c r="H17" s="20"/>
      <c r="I17" s="17"/>
      <c r="J17" s="87"/>
      <c r="K17" s="87" t="s">
        <v>22</v>
      </c>
      <c r="L17" s="87">
        <v>1</v>
      </c>
      <c r="M17" s="87" t="s">
        <v>20</v>
      </c>
      <c r="N17" s="15" t="s">
        <v>114</v>
      </c>
      <c r="O17" s="20"/>
      <c r="P17" s="17"/>
    </row>
    <row r="18" spans="1:16" s="18" customFormat="1" ht="30" hidden="1" customHeight="1" x14ac:dyDescent="0.25">
      <c r="A18" s="74" t="s">
        <v>1</v>
      </c>
      <c r="B18" s="13" t="s">
        <v>1</v>
      </c>
      <c r="C18" s="87"/>
      <c r="D18" s="87"/>
      <c r="E18" s="87"/>
      <c r="F18" s="87"/>
      <c r="G18" s="15"/>
      <c r="H18" s="20"/>
      <c r="I18" s="17"/>
      <c r="J18" s="87"/>
      <c r="K18" s="87"/>
      <c r="L18" s="87"/>
      <c r="M18" s="87"/>
      <c r="N18" s="15"/>
      <c r="O18" s="20"/>
      <c r="P18" s="17"/>
    </row>
    <row r="19" spans="1:16" s="18" customFormat="1" ht="30" hidden="1" customHeight="1" x14ac:dyDescent="0.25">
      <c r="A19" s="74" t="s">
        <v>116</v>
      </c>
      <c r="B19" s="13" t="s">
        <v>118</v>
      </c>
      <c r="C19" s="87"/>
      <c r="D19" s="87" t="s">
        <v>117</v>
      </c>
      <c r="E19" s="87">
        <v>1</v>
      </c>
      <c r="F19" s="87" t="s">
        <v>20</v>
      </c>
      <c r="G19" s="15" t="s">
        <v>115</v>
      </c>
      <c r="H19" s="20"/>
      <c r="I19" s="17"/>
      <c r="J19" s="87"/>
      <c r="K19" s="87" t="s">
        <v>117</v>
      </c>
      <c r="L19" s="87">
        <v>1</v>
      </c>
      <c r="M19" s="87" t="s">
        <v>20</v>
      </c>
      <c r="N19" s="15" t="s">
        <v>115</v>
      </c>
      <c r="O19" s="20"/>
      <c r="P19" s="17"/>
    </row>
    <row r="20" spans="1:16" s="18" customFormat="1" ht="30" hidden="1" customHeight="1" x14ac:dyDescent="0.25">
      <c r="A20" s="74" t="s">
        <v>116</v>
      </c>
      <c r="B20" s="13" t="s">
        <v>136</v>
      </c>
      <c r="C20" s="87"/>
      <c r="D20" s="87" t="s">
        <v>117</v>
      </c>
      <c r="E20" s="87">
        <v>1</v>
      </c>
      <c r="F20" s="87" t="s">
        <v>20</v>
      </c>
      <c r="G20" s="15" t="s">
        <v>115</v>
      </c>
      <c r="H20" s="20"/>
      <c r="I20" s="17"/>
      <c r="J20" s="87"/>
      <c r="K20" s="87" t="s">
        <v>117</v>
      </c>
      <c r="L20" s="87">
        <v>1</v>
      </c>
      <c r="M20" s="87" t="s">
        <v>20</v>
      </c>
      <c r="N20" s="15" t="s">
        <v>115</v>
      </c>
      <c r="O20" s="20"/>
      <c r="P20" s="17"/>
    </row>
    <row r="21" spans="1:16" s="18" customFormat="1" ht="15" hidden="1" customHeight="1" x14ac:dyDescent="0.25">
      <c r="A21" s="74" t="s">
        <v>1</v>
      </c>
      <c r="B21" s="13" t="s">
        <v>1</v>
      </c>
      <c r="C21" s="87"/>
      <c r="D21" s="87"/>
      <c r="E21" s="87"/>
      <c r="F21" s="87"/>
      <c r="G21" s="15"/>
      <c r="H21" s="20"/>
      <c r="I21" s="17"/>
      <c r="J21" s="87"/>
      <c r="K21" s="87"/>
      <c r="L21" s="87"/>
      <c r="M21" s="87"/>
      <c r="N21" s="15"/>
      <c r="O21" s="20"/>
      <c r="P21" s="17"/>
    </row>
    <row r="22" spans="1:16" s="18" customFormat="1" ht="51" customHeight="1" x14ac:dyDescent="0.25">
      <c r="A22" s="74"/>
      <c r="B22" s="52" t="s">
        <v>123</v>
      </c>
      <c r="C22" s="88" t="s">
        <v>120</v>
      </c>
      <c r="D22" s="88" t="s">
        <v>120</v>
      </c>
      <c r="E22" s="88" t="s">
        <v>120</v>
      </c>
      <c r="F22" s="88" t="s">
        <v>120</v>
      </c>
      <c r="G22" s="88" t="s">
        <v>120</v>
      </c>
      <c r="H22" s="88" t="s">
        <v>120</v>
      </c>
      <c r="I22" s="88"/>
      <c r="J22" s="88" t="s">
        <v>120</v>
      </c>
      <c r="K22" s="88" t="s">
        <v>120</v>
      </c>
      <c r="L22" s="88" t="s">
        <v>120</v>
      </c>
      <c r="M22" s="88" t="s">
        <v>120</v>
      </c>
      <c r="N22" s="88" t="s">
        <v>120</v>
      </c>
      <c r="O22" s="88" t="s">
        <v>120</v>
      </c>
      <c r="P22" s="96">
        <f>P16+P8</f>
        <v>0</v>
      </c>
    </row>
    <row r="23" spans="1:16" ht="15.75" customHeight="1" x14ac:dyDescent="0.25">
      <c r="A23" s="77"/>
      <c r="B23" s="35"/>
      <c r="C23" s="29"/>
      <c r="D23" s="90"/>
      <c r="E23" s="90"/>
      <c r="F23" s="90"/>
      <c r="G23" s="89"/>
      <c r="H23" s="89"/>
      <c r="I23" s="36"/>
      <c r="J23" s="33"/>
      <c r="K23" s="33"/>
    </row>
    <row r="24" spans="1:16" s="54" customFormat="1" ht="18.75" customHeight="1" x14ac:dyDescent="0.25">
      <c r="A24" s="188"/>
      <c r="B24" s="188"/>
      <c r="C24" s="188"/>
      <c r="D24" s="188"/>
      <c r="E24" s="188"/>
      <c r="F24" s="188"/>
      <c r="G24" s="188"/>
      <c r="H24" s="89"/>
      <c r="I24" s="36"/>
    </row>
    <row r="25" spans="1:16" s="54" customFormat="1" ht="41.25" customHeight="1" x14ac:dyDescent="0.25">
      <c r="A25" s="188"/>
      <c r="B25" s="188"/>
      <c r="C25" s="188"/>
      <c r="D25" s="188"/>
      <c r="E25" s="188"/>
      <c r="F25" s="188"/>
      <c r="G25" s="188"/>
      <c r="H25" s="89"/>
      <c r="I25" s="36"/>
    </row>
    <row r="26" spans="1:16" s="54" customFormat="1" ht="38.25" customHeight="1" x14ac:dyDescent="0.25">
      <c r="A26" s="188"/>
      <c r="B26" s="188"/>
      <c r="C26" s="188"/>
      <c r="D26" s="188"/>
      <c r="E26" s="188"/>
      <c r="F26" s="188"/>
      <c r="G26" s="188"/>
      <c r="H26" s="92"/>
      <c r="I26" s="36"/>
    </row>
    <row r="27" spans="1:16" s="54" customFormat="1" ht="18.75" customHeight="1" x14ac:dyDescent="0.25">
      <c r="A27" s="183"/>
      <c r="B27" s="183"/>
      <c r="C27" s="183"/>
      <c r="D27" s="183"/>
      <c r="E27" s="183"/>
      <c r="F27" s="183"/>
      <c r="G27" s="183"/>
      <c r="H27" s="89"/>
      <c r="I27" s="36"/>
    </row>
    <row r="28" spans="1:16" s="54" customFormat="1" ht="42" customHeight="1" x14ac:dyDescent="0.25">
      <c r="A28" s="184"/>
      <c r="B28" s="185"/>
      <c r="C28" s="185"/>
      <c r="D28" s="185"/>
      <c r="E28" s="185"/>
      <c r="F28" s="185"/>
      <c r="G28" s="185"/>
      <c r="H28" s="89"/>
      <c r="I28" s="36"/>
    </row>
    <row r="29" spans="1:16" ht="53.25" customHeight="1" x14ac:dyDescent="0.25">
      <c r="A29" s="184"/>
      <c r="B29" s="186"/>
      <c r="C29" s="186"/>
      <c r="D29" s="186"/>
      <c r="E29" s="186"/>
      <c r="F29" s="186"/>
      <c r="G29" s="186"/>
    </row>
    <row r="30" spans="1:16" x14ac:dyDescent="0.25">
      <c r="A30" s="187"/>
      <c r="B30" s="187"/>
      <c r="C30" s="187"/>
      <c r="D30" s="187"/>
      <c r="E30" s="187"/>
      <c r="F30" s="187"/>
      <c r="G30" s="187"/>
    </row>
    <row r="31" spans="1:16" x14ac:dyDescent="0.25">
      <c r="B31" s="92"/>
    </row>
    <row r="35" spans="2:2" x14ac:dyDescent="0.25">
      <c r="B35" s="92"/>
    </row>
  </sheetData>
  <mergeCells count="18">
    <mergeCell ref="A27:G27"/>
    <mergeCell ref="A28:G28"/>
    <mergeCell ref="A29:G29"/>
    <mergeCell ref="A30:G30"/>
    <mergeCell ref="A24:G24"/>
    <mergeCell ref="A25:G25"/>
    <mergeCell ref="A26:G26"/>
    <mergeCell ref="C4:F4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  <rowBreaks count="1" manualBreakCount="1">
    <brk id="22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22"/>
  <sheetViews>
    <sheetView topLeftCell="A5" workbookViewId="0">
      <selection activeCell="A16" sqref="A16:XFD22"/>
    </sheetView>
  </sheetViews>
  <sheetFormatPr defaultRowHeight="15.75" x14ac:dyDescent="0.25"/>
  <sheetData>
    <row r="1" spans="1:34" s="152" customFormat="1" ht="14.25" x14ac:dyDescent="0.2">
      <c r="A1" s="151" t="s">
        <v>232</v>
      </c>
      <c r="B1" s="151" t="s">
        <v>232</v>
      </c>
      <c r="C1" s="151" t="s">
        <v>232</v>
      </c>
      <c r="D1" s="151" t="s">
        <v>232</v>
      </c>
      <c r="E1" s="151" t="s">
        <v>232</v>
      </c>
      <c r="F1" s="151" t="s">
        <v>232</v>
      </c>
      <c r="G1" s="151" t="s">
        <v>232</v>
      </c>
      <c r="H1" s="151" t="s">
        <v>232</v>
      </c>
      <c r="I1" s="151" t="s">
        <v>232</v>
      </c>
      <c r="J1" s="151" t="s">
        <v>232</v>
      </c>
      <c r="K1" s="151" t="s">
        <v>232</v>
      </c>
      <c r="L1" s="151" t="s">
        <v>232</v>
      </c>
      <c r="M1" s="151" t="s">
        <v>232</v>
      </c>
      <c r="N1" s="151" t="s">
        <v>232</v>
      </c>
      <c r="O1" s="192" t="s">
        <v>51</v>
      </c>
      <c r="P1" s="192" t="s">
        <v>232</v>
      </c>
    </row>
    <row r="2" spans="1:34" s="152" customFormat="1" ht="14.25" x14ac:dyDescent="0.2">
      <c r="A2" s="151" t="s">
        <v>232</v>
      </c>
      <c r="B2" s="151" t="s">
        <v>232</v>
      </c>
      <c r="C2" s="151" t="s">
        <v>232</v>
      </c>
      <c r="D2" s="151" t="s">
        <v>232</v>
      </c>
      <c r="E2" s="151" t="s">
        <v>232</v>
      </c>
      <c r="F2" s="151" t="s">
        <v>232</v>
      </c>
      <c r="G2" s="151" t="s">
        <v>232</v>
      </c>
      <c r="H2" s="151" t="s">
        <v>232</v>
      </c>
      <c r="I2" s="151" t="s">
        <v>232</v>
      </c>
      <c r="J2" s="151" t="s">
        <v>232</v>
      </c>
      <c r="K2" s="151" t="s">
        <v>232</v>
      </c>
      <c r="L2" s="151" t="s">
        <v>232</v>
      </c>
      <c r="M2" s="151" t="s">
        <v>232</v>
      </c>
      <c r="N2" s="151" t="s">
        <v>232</v>
      </c>
      <c r="O2" s="192" t="s">
        <v>49</v>
      </c>
      <c r="P2" s="192" t="s">
        <v>232</v>
      </c>
    </row>
    <row r="3" spans="1:34" s="152" customFormat="1" ht="14.25" x14ac:dyDescent="0.2">
      <c r="A3" s="151" t="s">
        <v>232</v>
      </c>
      <c r="B3" s="151" t="s">
        <v>232</v>
      </c>
      <c r="C3" s="151" t="s">
        <v>232</v>
      </c>
      <c r="D3" s="151" t="s">
        <v>232</v>
      </c>
      <c r="E3" s="151" t="s">
        <v>232</v>
      </c>
      <c r="F3" s="151" t="s">
        <v>232</v>
      </c>
      <c r="G3" s="151" t="s">
        <v>232</v>
      </c>
      <c r="H3" s="151" t="s">
        <v>232</v>
      </c>
      <c r="I3" s="151" t="s">
        <v>232</v>
      </c>
      <c r="J3" s="151" t="s">
        <v>232</v>
      </c>
      <c r="K3" s="151" t="s">
        <v>232</v>
      </c>
      <c r="L3" s="151" t="s">
        <v>232</v>
      </c>
      <c r="M3" s="151" t="s">
        <v>232</v>
      </c>
      <c r="N3" s="151" t="s">
        <v>232</v>
      </c>
      <c r="O3" s="192" t="s">
        <v>50</v>
      </c>
      <c r="P3" s="192" t="s">
        <v>232</v>
      </c>
    </row>
    <row r="4" spans="1:34" s="152" customFormat="1" ht="45" customHeight="1" x14ac:dyDescent="0.2">
      <c r="A4" s="193" t="s">
        <v>54</v>
      </c>
      <c r="B4" s="194"/>
      <c r="C4" s="194"/>
      <c r="D4" s="194"/>
      <c r="E4" s="194"/>
      <c r="F4" s="194"/>
      <c r="G4" s="194"/>
      <c r="H4" s="194"/>
      <c r="I4" s="194"/>
      <c r="J4" s="194"/>
      <c r="K4" s="194"/>
      <c r="L4" s="194"/>
      <c r="M4" s="194"/>
      <c r="N4" s="194"/>
      <c r="O4" s="194"/>
      <c r="P4" s="194"/>
    </row>
    <row r="6" spans="1:34" s="54" customFormat="1" ht="18.75" x14ac:dyDescent="0.25">
      <c r="A6" s="163" t="s">
        <v>206</v>
      </c>
      <c r="B6" s="163"/>
      <c r="C6" s="163"/>
      <c r="D6" s="163"/>
      <c r="E6" s="163"/>
      <c r="F6" s="163"/>
      <c r="G6" s="163"/>
      <c r="H6" s="163"/>
      <c r="I6" s="163"/>
      <c r="J6" s="163"/>
      <c r="K6" s="163"/>
      <c r="L6" s="163"/>
      <c r="M6" s="163"/>
      <c r="N6" s="163"/>
      <c r="O6" s="163"/>
      <c r="P6" s="163"/>
      <c r="Q6" s="163"/>
      <c r="R6" s="137"/>
      <c r="S6" s="137"/>
      <c r="T6" s="137"/>
      <c r="U6" s="137"/>
      <c r="V6" s="137"/>
      <c r="W6" s="137"/>
      <c r="X6" s="137"/>
      <c r="Y6" s="137"/>
      <c r="Z6" s="137"/>
      <c r="AA6" s="137"/>
      <c r="AB6" s="137"/>
      <c r="AC6" s="137"/>
      <c r="AD6" s="137"/>
      <c r="AE6" s="137"/>
      <c r="AF6" s="137"/>
      <c r="AG6" s="137"/>
      <c r="AH6" s="137"/>
    </row>
    <row r="7" spans="1:34" s="54" customFormat="1" x14ac:dyDescent="0.25">
      <c r="A7" s="164" t="s">
        <v>52</v>
      </c>
      <c r="B7" s="164"/>
      <c r="C7" s="164"/>
      <c r="D7" s="164"/>
      <c r="E7" s="164"/>
      <c r="F7" s="164"/>
      <c r="G7" s="164"/>
      <c r="H7" s="164"/>
      <c r="I7" s="164"/>
      <c r="J7" s="164"/>
      <c r="K7" s="164"/>
      <c r="L7" s="164"/>
      <c r="M7" s="164"/>
      <c r="N7" s="164"/>
      <c r="O7" s="164"/>
      <c r="P7" s="164"/>
      <c r="Q7" s="164"/>
      <c r="R7" s="138"/>
      <c r="S7" s="138"/>
      <c r="T7" s="138"/>
      <c r="U7" s="139"/>
      <c r="V7" s="139"/>
      <c r="W7" s="139"/>
      <c r="X7" s="139"/>
      <c r="Y7" s="139"/>
      <c r="Z7" s="139"/>
      <c r="AA7" s="139"/>
      <c r="AB7" s="139"/>
      <c r="AC7" s="139"/>
      <c r="AD7" s="139"/>
      <c r="AE7" s="139"/>
      <c r="AF7" s="139"/>
      <c r="AG7" s="139"/>
      <c r="AH7" s="139"/>
    </row>
    <row r="8" spans="1:34" s="54" customFormat="1" ht="18.75" x14ac:dyDescent="0.3">
      <c r="A8" s="165" t="s">
        <v>192</v>
      </c>
      <c r="B8" s="165"/>
      <c r="C8" s="165"/>
      <c r="D8" s="165"/>
      <c r="E8" s="165"/>
      <c r="F8" s="165"/>
      <c r="G8" s="165"/>
      <c r="H8" s="165"/>
      <c r="I8" s="165"/>
      <c r="J8" s="165"/>
      <c r="K8" s="165"/>
      <c r="L8" s="165"/>
      <c r="M8" s="165"/>
      <c r="N8" s="165"/>
      <c r="O8" s="165"/>
      <c r="P8" s="165"/>
      <c r="Q8" s="165"/>
      <c r="R8" s="135"/>
      <c r="S8" s="135"/>
      <c r="T8" s="135"/>
      <c r="U8" s="136"/>
      <c r="V8" s="136"/>
      <c r="W8" s="136"/>
      <c r="X8" s="136"/>
      <c r="Y8" s="136"/>
      <c r="Z8" s="136"/>
      <c r="AA8" s="136"/>
      <c r="AB8" s="136"/>
      <c r="AC8" s="136"/>
      <c r="AD8" s="136"/>
      <c r="AE8" s="136"/>
      <c r="AF8" s="136"/>
      <c r="AG8" s="136"/>
      <c r="AH8" s="136"/>
    </row>
    <row r="9" spans="1:34" s="54" customFormat="1" ht="18.75" x14ac:dyDescent="0.3">
      <c r="A9" s="166" t="s">
        <v>222</v>
      </c>
      <c r="B9" s="166"/>
      <c r="C9" s="166"/>
      <c r="D9" s="166"/>
      <c r="E9" s="166"/>
      <c r="F9" s="166"/>
      <c r="G9" s="166"/>
      <c r="H9" s="166"/>
      <c r="I9" s="166"/>
      <c r="J9" s="166"/>
      <c r="K9" s="166"/>
      <c r="L9" s="166"/>
      <c r="M9" s="166"/>
      <c r="N9" s="166"/>
      <c r="O9" s="166"/>
      <c r="P9" s="166"/>
      <c r="Q9" s="166"/>
      <c r="R9" s="135"/>
      <c r="S9" s="135"/>
      <c r="T9" s="135"/>
      <c r="U9" s="136"/>
      <c r="V9" s="136"/>
      <c r="W9" s="136"/>
      <c r="X9" s="136"/>
      <c r="Y9" s="136"/>
      <c r="Z9" s="136"/>
      <c r="AA9" s="136"/>
      <c r="AB9" s="136"/>
      <c r="AC9" s="136"/>
      <c r="AD9" s="136"/>
      <c r="AE9" s="136"/>
      <c r="AF9" s="136"/>
      <c r="AG9" s="136"/>
      <c r="AH9" s="136"/>
    </row>
    <row r="10" spans="1:34" s="54" customFormat="1" ht="18.75" x14ac:dyDescent="0.25">
      <c r="A10" s="166" t="s">
        <v>231</v>
      </c>
      <c r="B10" s="166"/>
      <c r="C10" s="166"/>
      <c r="D10" s="166"/>
      <c r="E10" s="166"/>
      <c r="F10" s="166"/>
      <c r="G10" s="166"/>
      <c r="H10" s="166"/>
      <c r="I10" s="166"/>
      <c r="J10" s="166"/>
      <c r="K10" s="166"/>
      <c r="L10" s="166"/>
      <c r="M10" s="166"/>
      <c r="N10" s="166"/>
      <c r="O10" s="166"/>
      <c r="P10" s="166"/>
      <c r="Q10" s="166"/>
      <c r="R10" s="135"/>
      <c r="S10" s="135"/>
      <c r="T10" s="135"/>
      <c r="U10" s="135"/>
      <c r="V10" s="135"/>
      <c r="W10" s="135"/>
      <c r="X10" s="135"/>
      <c r="Y10" s="135"/>
      <c r="Z10" s="135"/>
      <c r="AA10" s="135"/>
      <c r="AB10" s="135"/>
      <c r="AC10" s="135"/>
      <c r="AD10" s="135"/>
      <c r="AE10" s="135"/>
      <c r="AF10" s="135"/>
      <c r="AG10" s="135"/>
      <c r="AH10" s="135"/>
    </row>
    <row r="11" spans="1:34" s="54" customFormat="1" ht="18.75" x14ac:dyDescent="0.3">
      <c r="A11" s="167" t="s">
        <v>193</v>
      </c>
      <c r="B11" s="167"/>
      <c r="C11" s="167"/>
      <c r="D11" s="167"/>
      <c r="E11" s="167"/>
      <c r="F11" s="167"/>
      <c r="G11" s="167"/>
      <c r="H11" s="167"/>
      <c r="I11" s="167"/>
      <c r="J11" s="167"/>
      <c r="K11" s="167"/>
      <c r="L11" s="167"/>
      <c r="M11" s="167"/>
      <c r="N11" s="167"/>
      <c r="O11" s="167"/>
      <c r="P11" s="167"/>
      <c r="Q11" s="167"/>
      <c r="R11" s="135"/>
      <c r="S11" s="135"/>
      <c r="T11" s="135"/>
      <c r="U11" s="136"/>
      <c r="V11" s="136"/>
      <c r="W11" s="136"/>
      <c r="X11" s="136"/>
      <c r="Y11" s="136"/>
      <c r="Z11" s="136"/>
      <c r="AA11" s="136"/>
      <c r="AB11" s="136"/>
      <c r="AC11" s="136"/>
      <c r="AD11" s="136"/>
      <c r="AE11" s="136"/>
      <c r="AF11" s="136"/>
      <c r="AG11" s="136"/>
      <c r="AH11" s="136"/>
    </row>
    <row r="12" spans="1:34" s="141" customFormat="1" ht="22.5" customHeight="1" x14ac:dyDescent="0.3">
      <c r="A12" s="160" t="s">
        <v>53</v>
      </c>
      <c r="B12" s="160"/>
      <c r="C12" s="160"/>
      <c r="D12" s="160"/>
      <c r="E12" s="160"/>
      <c r="F12" s="160"/>
      <c r="G12" s="160"/>
      <c r="H12" s="160"/>
      <c r="I12" s="160"/>
      <c r="J12" s="160"/>
      <c r="K12" s="160"/>
      <c r="L12" s="160"/>
      <c r="M12" s="160"/>
      <c r="N12" s="160"/>
      <c r="O12" s="160"/>
      <c r="P12" s="160"/>
      <c r="Q12" s="160"/>
      <c r="R12" s="140"/>
      <c r="S12" s="140"/>
      <c r="T12" s="140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</row>
    <row r="13" spans="1:34" s="141" customFormat="1" ht="18.75" x14ac:dyDescent="0.3">
      <c r="A13" s="168" t="s">
        <v>154</v>
      </c>
      <c r="B13" s="168"/>
      <c r="C13" s="168"/>
      <c r="D13" s="168"/>
      <c r="E13" s="168"/>
      <c r="F13" s="168"/>
      <c r="G13" s="168"/>
      <c r="H13" s="168"/>
      <c r="I13" s="168"/>
      <c r="J13" s="168"/>
      <c r="K13" s="168"/>
      <c r="L13" s="168"/>
      <c r="M13" s="168"/>
      <c r="N13" s="168"/>
      <c r="O13" s="168"/>
      <c r="P13" s="168"/>
      <c r="Q13" s="168"/>
      <c r="R13" s="140"/>
      <c r="S13" s="140"/>
      <c r="T13" s="140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</row>
    <row r="14" spans="1:34" s="141" customFormat="1" ht="18.75" x14ac:dyDescent="0.3">
      <c r="A14" s="168" t="s">
        <v>191</v>
      </c>
      <c r="B14" s="168"/>
      <c r="C14" s="168"/>
      <c r="D14" s="168"/>
      <c r="E14" s="168"/>
      <c r="F14" s="168"/>
      <c r="G14" s="168"/>
      <c r="H14" s="168"/>
      <c r="I14" s="168"/>
      <c r="J14" s="168"/>
      <c r="K14" s="168"/>
      <c r="L14" s="168"/>
      <c r="M14" s="168"/>
      <c r="N14" s="168"/>
      <c r="O14" s="168"/>
      <c r="P14" s="168"/>
      <c r="Q14" s="168"/>
      <c r="R14" s="140"/>
      <c r="S14" s="140"/>
      <c r="T14" s="140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</row>
    <row r="15" spans="1:34" s="141" customFormat="1" ht="18.75" customHeight="1" x14ac:dyDescent="0.3">
      <c r="A15" s="160" t="s">
        <v>60</v>
      </c>
      <c r="B15" s="160"/>
      <c r="C15" s="160"/>
      <c r="D15" s="160"/>
      <c r="E15" s="160"/>
      <c r="F15" s="160"/>
      <c r="G15" s="160"/>
      <c r="H15" s="160"/>
      <c r="I15" s="160"/>
      <c r="J15" s="160"/>
      <c r="K15" s="160"/>
      <c r="L15" s="160"/>
      <c r="M15" s="160"/>
      <c r="N15" s="160"/>
      <c r="O15" s="160"/>
      <c r="P15" s="160"/>
      <c r="Q15" s="160"/>
      <c r="R15" s="140"/>
      <c r="S15" s="140"/>
      <c r="T15" s="140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</row>
    <row r="16" spans="1:34" s="152" customFormat="1" ht="14.25" x14ac:dyDescent="0.2">
      <c r="A16" s="195" t="s">
        <v>233</v>
      </c>
      <c r="B16" s="194"/>
      <c r="C16" s="194"/>
      <c r="D16" s="194"/>
      <c r="E16" s="194"/>
      <c r="F16" s="194"/>
      <c r="G16" s="194"/>
      <c r="H16" s="194"/>
      <c r="I16" s="194"/>
      <c r="J16" s="194"/>
      <c r="K16" s="194"/>
      <c r="L16" s="194"/>
      <c r="M16" s="194"/>
      <c r="N16" s="194"/>
      <c r="O16" s="194"/>
      <c r="P16" s="194"/>
    </row>
    <row r="17" spans="1:18" s="152" customFormat="1" ht="14.25" x14ac:dyDescent="0.2">
      <c r="A17" s="196" t="s">
        <v>0</v>
      </c>
      <c r="B17" s="196" t="s">
        <v>2</v>
      </c>
      <c r="C17" s="196" t="s">
        <v>47</v>
      </c>
      <c r="D17" s="196" t="s">
        <v>232</v>
      </c>
      <c r="E17" s="196" t="s">
        <v>232</v>
      </c>
      <c r="F17" s="196" t="s">
        <v>232</v>
      </c>
      <c r="G17" s="196" t="s">
        <v>232</v>
      </c>
      <c r="H17" s="196" t="s">
        <v>232</v>
      </c>
      <c r="I17" s="196" t="s">
        <v>232</v>
      </c>
      <c r="J17" s="196" t="s">
        <v>48</v>
      </c>
      <c r="K17" s="196" t="s">
        <v>232</v>
      </c>
      <c r="L17" s="196" t="s">
        <v>232</v>
      </c>
      <c r="M17" s="196" t="s">
        <v>232</v>
      </c>
      <c r="N17" s="196" t="s">
        <v>232</v>
      </c>
      <c r="O17" s="196" t="s">
        <v>232</v>
      </c>
      <c r="P17" s="196" t="s">
        <v>232</v>
      </c>
    </row>
    <row r="18" spans="1:18" s="152" customFormat="1" ht="30" customHeight="1" x14ac:dyDescent="0.2">
      <c r="A18" s="196" t="s">
        <v>232</v>
      </c>
      <c r="B18" s="196" t="s">
        <v>232</v>
      </c>
      <c r="C18" s="196" t="s">
        <v>234</v>
      </c>
      <c r="D18" s="196" t="s">
        <v>232</v>
      </c>
      <c r="E18" s="196" t="s">
        <v>232</v>
      </c>
      <c r="F18" s="196" t="s">
        <v>232</v>
      </c>
      <c r="G18" s="196" t="s">
        <v>232</v>
      </c>
      <c r="H18" s="196" t="s">
        <v>232</v>
      </c>
      <c r="I18" s="196" t="s">
        <v>232</v>
      </c>
      <c r="J18" s="196" t="s">
        <v>235</v>
      </c>
      <c r="K18" s="196" t="s">
        <v>232</v>
      </c>
      <c r="L18" s="196" t="s">
        <v>232</v>
      </c>
      <c r="M18" s="196" t="s">
        <v>232</v>
      </c>
      <c r="N18" s="196" t="s">
        <v>232</v>
      </c>
      <c r="O18" s="196" t="s">
        <v>232</v>
      </c>
      <c r="P18" s="196" t="s">
        <v>232</v>
      </c>
    </row>
    <row r="19" spans="1:18" s="152" customFormat="1" ht="30" customHeight="1" x14ac:dyDescent="0.2">
      <c r="A19" s="196" t="s">
        <v>232</v>
      </c>
      <c r="B19" s="196" t="s">
        <v>232</v>
      </c>
      <c r="C19" s="196" t="s">
        <v>13</v>
      </c>
      <c r="D19" s="196" t="s">
        <v>232</v>
      </c>
      <c r="E19" s="196" t="s">
        <v>232</v>
      </c>
      <c r="F19" s="196" t="s">
        <v>232</v>
      </c>
      <c r="G19" s="196" t="s">
        <v>121</v>
      </c>
      <c r="H19" s="196" t="s">
        <v>232</v>
      </c>
      <c r="I19" s="196" t="s">
        <v>232</v>
      </c>
      <c r="J19" s="196" t="s">
        <v>236</v>
      </c>
      <c r="K19" s="196" t="s">
        <v>232</v>
      </c>
      <c r="L19" s="196" t="s">
        <v>232</v>
      </c>
      <c r="M19" s="196" t="s">
        <v>232</v>
      </c>
      <c r="N19" s="196" t="s">
        <v>121</v>
      </c>
      <c r="O19" s="196" t="s">
        <v>232</v>
      </c>
      <c r="P19" s="196" t="s">
        <v>232</v>
      </c>
    </row>
    <row r="20" spans="1:18" s="152" customFormat="1" ht="120" x14ac:dyDescent="0.2">
      <c r="A20" s="196" t="s">
        <v>232</v>
      </c>
      <c r="B20" s="196" t="s">
        <v>232</v>
      </c>
      <c r="C20" s="153" t="s">
        <v>29</v>
      </c>
      <c r="D20" s="153" t="s">
        <v>9</v>
      </c>
      <c r="E20" s="153" t="s">
        <v>112</v>
      </c>
      <c r="F20" s="153" t="s">
        <v>11</v>
      </c>
      <c r="G20" s="153" t="s">
        <v>14</v>
      </c>
      <c r="H20" s="153" t="s">
        <v>237</v>
      </c>
      <c r="I20" s="153" t="s">
        <v>56</v>
      </c>
      <c r="J20" s="153" t="s">
        <v>29</v>
      </c>
      <c r="K20" s="153" t="s">
        <v>9</v>
      </c>
      <c r="L20" s="153" t="s">
        <v>112</v>
      </c>
      <c r="M20" s="153" t="s">
        <v>11</v>
      </c>
      <c r="N20" s="153" t="s">
        <v>14</v>
      </c>
      <c r="O20" s="153" t="s">
        <v>237</v>
      </c>
      <c r="P20" s="153" t="s">
        <v>56</v>
      </c>
      <c r="Q20" s="153" t="s">
        <v>238</v>
      </c>
      <c r="R20" s="153" t="s">
        <v>239</v>
      </c>
    </row>
    <row r="21" spans="1:18" s="152" customFormat="1" ht="15" x14ac:dyDescent="0.2">
      <c r="A21" s="153">
        <v>1</v>
      </c>
      <c r="B21" s="153">
        <v>2</v>
      </c>
      <c r="C21" s="153">
        <v>3</v>
      </c>
      <c r="D21" s="153">
        <v>4</v>
      </c>
      <c r="E21" s="153">
        <v>5</v>
      </c>
      <c r="F21" s="153">
        <v>6</v>
      </c>
      <c r="G21" s="153">
        <v>7</v>
      </c>
      <c r="H21" s="153">
        <v>8</v>
      </c>
      <c r="I21" s="153">
        <v>9</v>
      </c>
      <c r="J21" s="153">
        <v>10</v>
      </c>
      <c r="K21" s="153">
        <v>11</v>
      </c>
      <c r="L21" s="153">
        <v>12</v>
      </c>
      <c r="M21" s="153">
        <v>13</v>
      </c>
      <c r="N21" s="153">
        <v>14</v>
      </c>
      <c r="O21" s="153">
        <v>15</v>
      </c>
      <c r="P21" s="153">
        <v>16</v>
      </c>
    </row>
    <row r="22" spans="1:18" s="152" customFormat="1" ht="50.1" customHeight="1" x14ac:dyDescent="0.2">
      <c r="A22" s="154" t="s">
        <v>232</v>
      </c>
      <c r="B22" s="154" t="s">
        <v>59</v>
      </c>
      <c r="C22" s="154" t="s">
        <v>232</v>
      </c>
      <c r="D22" s="154" t="s">
        <v>232</v>
      </c>
      <c r="E22" s="155" t="s">
        <v>232</v>
      </c>
      <c r="F22" s="154" t="s">
        <v>232</v>
      </c>
      <c r="G22" s="154" t="s">
        <v>232</v>
      </c>
      <c r="H22" s="156" t="s">
        <v>232</v>
      </c>
      <c r="I22" s="156" t="s">
        <v>240</v>
      </c>
      <c r="J22" s="154" t="s">
        <v>232</v>
      </c>
      <c r="K22" s="154" t="s">
        <v>232</v>
      </c>
      <c r="L22" s="155" t="s">
        <v>232</v>
      </c>
      <c r="M22" s="154" t="s">
        <v>232</v>
      </c>
      <c r="N22" s="154" t="s">
        <v>232</v>
      </c>
      <c r="O22" s="156" t="s">
        <v>232</v>
      </c>
      <c r="P22" s="156">
        <v>0</v>
      </c>
    </row>
  </sheetData>
  <mergeCells count="25">
    <mergeCell ref="A17:A20"/>
    <mergeCell ref="B17:B20"/>
    <mergeCell ref="C17:I17"/>
    <mergeCell ref="J17:P17"/>
    <mergeCell ref="C18:I18"/>
    <mergeCell ref="J18:P18"/>
    <mergeCell ref="C19:F19"/>
    <mergeCell ref="G19:I19"/>
    <mergeCell ref="J19:M19"/>
    <mergeCell ref="N19:P19"/>
    <mergeCell ref="O1:P1"/>
    <mergeCell ref="O2:P2"/>
    <mergeCell ref="O3:P3"/>
    <mergeCell ref="A4:P4"/>
    <mergeCell ref="A16:P16"/>
    <mergeCell ref="A6:Q6"/>
    <mergeCell ref="A7:Q7"/>
    <mergeCell ref="A8:Q8"/>
    <mergeCell ref="A9:Q9"/>
    <mergeCell ref="A10:Q10"/>
    <mergeCell ref="A11:Q11"/>
    <mergeCell ref="A12:Q12"/>
    <mergeCell ref="A13:Q13"/>
    <mergeCell ref="A14:Q14"/>
    <mergeCell ref="A15:Q15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9"/>
  <sheetViews>
    <sheetView view="pageBreakPreview" topLeftCell="A2" zoomScale="90" zoomScaleNormal="70" zoomScaleSheetLayoutView="90" workbookViewId="0">
      <pane xSplit="2" ySplit="6" topLeftCell="C17" activePane="bottomRight" state="frozen"/>
      <selection activeCell="A2" sqref="A2"/>
      <selection pane="topRight" activeCell="C2" sqref="C2"/>
      <selection pane="bottomLeft" activeCell="A8" sqref="A8"/>
      <selection pane="bottomRight" activeCell="J3" sqref="J3:P3"/>
    </sheetView>
  </sheetViews>
  <sheetFormatPr defaultRowHeight="15.75" x14ac:dyDescent="0.25"/>
  <cols>
    <col min="1" max="1" width="7.625" style="71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5" customWidth="1"/>
    <col min="8" max="8" width="16.75" style="85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 x14ac:dyDescent="0.25">
      <c r="A1" s="77"/>
      <c r="B1" s="35"/>
      <c r="C1" s="29"/>
      <c r="D1" s="90"/>
      <c r="E1" s="90"/>
      <c r="F1" s="90"/>
      <c r="G1" s="89"/>
      <c r="H1" s="89"/>
      <c r="I1" s="36"/>
      <c r="J1" s="33"/>
      <c r="K1" s="33"/>
    </row>
    <row r="2" spans="1:16" ht="15.75" customHeight="1" x14ac:dyDescent="0.25">
      <c r="A2" s="169" t="s">
        <v>25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</row>
    <row r="3" spans="1:16" ht="15.75" customHeight="1" x14ac:dyDescent="0.25">
      <c r="A3" s="170" t="s">
        <v>0</v>
      </c>
      <c r="B3" s="171" t="s">
        <v>2</v>
      </c>
      <c r="C3" s="172" t="s">
        <v>47</v>
      </c>
      <c r="D3" s="172"/>
      <c r="E3" s="172"/>
      <c r="F3" s="172"/>
      <c r="G3" s="172"/>
      <c r="H3" s="172"/>
      <c r="I3" s="172"/>
      <c r="J3" s="172" t="s">
        <v>48</v>
      </c>
      <c r="K3" s="172"/>
      <c r="L3" s="172"/>
      <c r="M3" s="172"/>
      <c r="N3" s="172"/>
      <c r="O3" s="172"/>
      <c r="P3" s="172"/>
    </row>
    <row r="4" spans="1:16" ht="33" customHeight="1" x14ac:dyDescent="0.25">
      <c r="A4" s="170"/>
      <c r="B4" s="171"/>
      <c r="C4" s="171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4" s="171"/>
      <c r="E4" s="171"/>
      <c r="F4" s="171"/>
      <c r="G4" s="171"/>
      <c r="H4" s="171"/>
      <c r="I4" s="171"/>
      <c r="J4" s="189" t="s">
        <v>205</v>
      </c>
      <c r="K4" s="190"/>
      <c r="L4" s="190"/>
      <c r="M4" s="190"/>
      <c r="N4" s="190"/>
      <c r="O4" s="190"/>
      <c r="P4" s="191"/>
    </row>
    <row r="5" spans="1:16" ht="33.75" customHeight="1" x14ac:dyDescent="0.25">
      <c r="A5" s="170"/>
      <c r="B5" s="171"/>
      <c r="C5" s="171" t="s">
        <v>13</v>
      </c>
      <c r="D5" s="171"/>
      <c r="E5" s="171"/>
      <c r="F5" s="171"/>
      <c r="G5" s="171" t="s">
        <v>121</v>
      </c>
      <c r="H5" s="182"/>
      <c r="I5" s="182"/>
      <c r="J5" s="171" t="s">
        <v>13</v>
      </c>
      <c r="K5" s="171"/>
      <c r="L5" s="171"/>
      <c r="M5" s="171"/>
      <c r="N5" s="171" t="s">
        <v>121</v>
      </c>
      <c r="O5" s="182"/>
      <c r="P5" s="182"/>
    </row>
    <row r="6" spans="1:16" s="9" customFormat="1" ht="63" x14ac:dyDescent="0.25">
      <c r="A6" s="170"/>
      <c r="B6" s="171"/>
      <c r="C6" s="87" t="s">
        <v>29</v>
      </c>
      <c r="D6" s="87" t="s">
        <v>9</v>
      </c>
      <c r="E6" s="87" t="s">
        <v>112</v>
      </c>
      <c r="F6" s="87" t="s">
        <v>11</v>
      </c>
      <c r="G6" s="87" t="s">
        <v>14</v>
      </c>
      <c r="H6" s="87" t="s">
        <v>55</v>
      </c>
      <c r="I6" s="12" t="s">
        <v>56</v>
      </c>
      <c r="J6" s="87" t="s">
        <v>29</v>
      </c>
      <c r="K6" s="87" t="s">
        <v>9</v>
      </c>
      <c r="L6" s="87" t="s">
        <v>112</v>
      </c>
      <c r="M6" s="87" t="s">
        <v>11</v>
      </c>
      <c r="N6" s="87" t="s">
        <v>14</v>
      </c>
      <c r="O6" s="87" t="s">
        <v>57</v>
      </c>
      <c r="P6" s="12" t="s">
        <v>56</v>
      </c>
    </row>
    <row r="7" spans="1:16" s="11" customFormat="1" x14ac:dyDescent="0.25">
      <c r="A7" s="72">
        <v>1</v>
      </c>
      <c r="B7" s="87">
        <v>2</v>
      </c>
      <c r="C7" s="87">
        <v>3</v>
      </c>
      <c r="D7" s="87">
        <v>4</v>
      </c>
      <c r="E7" s="87">
        <v>5</v>
      </c>
      <c r="F7" s="87">
        <v>6</v>
      </c>
      <c r="G7" s="87">
        <v>7</v>
      </c>
      <c r="H7" s="87">
        <v>8</v>
      </c>
      <c r="I7" s="12">
        <v>9</v>
      </c>
      <c r="J7" s="87">
        <v>10</v>
      </c>
      <c r="K7" s="12">
        <v>11</v>
      </c>
      <c r="L7" s="87">
        <v>12</v>
      </c>
      <c r="M7" s="12">
        <v>13</v>
      </c>
      <c r="N7" s="87">
        <v>14</v>
      </c>
      <c r="O7" s="12">
        <v>15</v>
      </c>
      <c r="P7" s="87">
        <v>16</v>
      </c>
    </row>
    <row r="8" spans="1:16" s="11" customFormat="1" ht="58.5" customHeight="1" x14ac:dyDescent="0.25">
      <c r="A8" s="74">
        <v>1</v>
      </c>
      <c r="B8" s="14" t="s">
        <v>142</v>
      </c>
      <c r="C8" s="87" t="s">
        <v>120</v>
      </c>
      <c r="D8" s="87" t="s">
        <v>120</v>
      </c>
      <c r="E8" s="87" t="s">
        <v>120</v>
      </c>
      <c r="F8" s="87" t="s">
        <v>120</v>
      </c>
      <c r="G8" s="87" t="s">
        <v>120</v>
      </c>
      <c r="H8" s="87" t="s">
        <v>120</v>
      </c>
      <c r="I8" s="87" t="s">
        <v>120</v>
      </c>
      <c r="J8" s="87" t="s">
        <v>120</v>
      </c>
      <c r="K8" s="87" t="s">
        <v>120</v>
      </c>
      <c r="L8" s="87" t="s">
        <v>120</v>
      </c>
      <c r="M8" s="87" t="s">
        <v>120</v>
      </c>
      <c r="N8" s="87" t="s">
        <v>120</v>
      </c>
      <c r="O8" s="87" t="s">
        <v>120</v>
      </c>
      <c r="P8" s="87" t="s">
        <v>120</v>
      </c>
    </row>
    <row r="9" spans="1:16" s="11" customFormat="1" ht="47.25" x14ac:dyDescent="0.25">
      <c r="A9" s="74" t="s">
        <v>92</v>
      </c>
      <c r="B9" s="14" t="s">
        <v>144</v>
      </c>
      <c r="C9" s="87"/>
      <c r="D9" s="37" t="s">
        <v>146</v>
      </c>
      <c r="E9" s="87"/>
      <c r="F9" s="91" t="s">
        <v>3</v>
      </c>
      <c r="G9" s="15" t="s">
        <v>44</v>
      </c>
      <c r="H9" s="87"/>
      <c r="I9" s="17"/>
      <c r="J9" s="87"/>
      <c r="K9" s="37" t="s">
        <v>146</v>
      </c>
      <c r="L9" s="87"/>
      <c r="M9" s="91" t="s">
        <v>3</v>
      </c>
      <c r="N9" s="15" t="s">
        <v>44</v>
      </c>
      <c r="O9" s="17"/>
      <c r="P9" s="96">
        <f>L9*O9</f>
        <v>0</v>
      </c>
    </row>
    <row r="10" spans="1:16" s="84" customFormat="1" ht="47.25" x14ac:dyDescent="0.25">
      <c r="A10" s="74" t="s">
        <v>93</v>
      </c>
      <c r="B10" s="14" t="s">
        <v>145</v>
      </c>
      <c r="C10" s="87"/>
      <c r="D10" s="37" t="s">
        <v>146</v>
      </c>
      <c r="E10" s="87"/>
      <c r="F10" s="91" t="s">
        <v>3</v>
      </c>
      <c r="G10" s="15" t="s">
        <v>44</v>
      </c>
      <c r="H10" s="87"/>
      <c r="I10" s="17"/>
      <c r="J10" s="93"/>
      <c r="K10" s="37" t="s">
        <v>146</v>
      </c>
      <c r="L10" s="93"/>
      <c r="M10" s="94" t="s">
        <v>3</v>
      </c>
      <c r="N10" s="15" t="s">
        <v>44</v>
      </c>
      <c r="O10" s="17"/>
      <c r="P10" s="96">
        <f>L10*O10</f>
        <v>0</v>
      </c>
    </row>
    <row r="11" spans="1:16" s="84" customFormat="1" x14ac:dyDescent="0.25">
      <c r="A11" s="74" t="s">
        <v>1</v>
      </c>
      <c r="B11" s="14" t="s">
        <v>1</v>
      </c>
      <c r="C11" s="87"/>
      <c r="D11" s="37"/>
      <c r="E11" s="87"/>
      <c r="F11" s="91"/>
      <c r="G11" s="15"/>
      <c r="H11" s="87"/>
      <c r="I11" s="17"/>
      <c r="J11" s="87"/>
      <c r="K11" s="37"/>
      <c r="L11" s="87"/>
      <c r="M11" s="91"/>
      <c r="N11" s="15"/>
      <c r="O11" s="87"/>
      <c r="P11" s="17"/>
    </row>
    <row r="12" spans="1:16" s="11" customFormat="1" ht="47.25" x14ac:dyDescent="0.25">
      <c r="A12" s="74" t="s">
        <v>147</v>
      </c>
      <c r="B12" s="14" t="s">
        <v>89</v>
      </c>
      <c r="C12" s="87"/>
      <c r="D12" s="37" t="s">
        <v>146</v>
      </c>
      <c r="E12" s="87"/>
      <c r="F12" s="91" t="s">
        <v>3</v>
      </c>
      <c r="G12" s="15" t="s">
        <v>44</v>
      </c>
      <c r="H12" s="87"/>
      <c r="I12" s="17"/>
      <c r="J12" s="87"/>
      <c r="K12" s="37" t="s">
        <v>146</v>
      </c>
      <c r="L12" s="87"/>
      <c r="M12" s="91" t="s">
        <v>3</v>
      </c>
      <c r="N12" s="15" t="s">
        <v>44</v>
      </c>
      <c r="O12" s="87"/>
      <c r="P12" s="17"/>
    </row>
    <row r="13" spans="1:16" s="11" customFormat="1" x14ac:dyDescent="0.25">
      <c r="A13" s="74" t="s">
        <v>1</v>
      </c>
      <c r="B13" s="14" t="s">
        <v>1</v>
      </c>
      <c r="C13" s="87"/>
      <c r="D13" s="37"/>
      <c r="E13" s="87"/>
      <c r="F13" s="91"/>
      <c r="G13" s="15"/>
      <c r="H13" s="87"/>
      <c r="I13" s="17"/>
      <c r="J13" s="87"/>
      <c r="K13" s="37"/>
      <c r="L13" s="87"/>
      <c r="M13" s="91"/>
      <c r="N13" s="15"/>
      <c r="O13" s="87"/>
      <c r="P13" s="17"/>
    </row>
    <row r="14" spans="1:16" s="11" customFormat="1" x14ac:dyDescent="0.25">
      <c r="A14" s="74">
        <v>2</v>
      </c>
      <c r="B14" s="39" t="s">
        <v>124</v>
      </c>
      <c r="C14" s="87" t="s">
        <v>120</v>
      </c>
      <c r="D14" s="87" t="s">
        <v>120</v>
      </c>
      <c r="E14" s="87" t="s">
        <v>120</v>
      </c>
      <c r="F14" s="87" t="s">
        <v>120</v>
      </c>
      <c r="G14" s="87" t="s">
        <v>120</v>
      </c>
      <c r="H14" s="87" t="s">
        <v>120</v>
      </c>
      <c r="I14" s="87" t="s">
        <v>120</v>
      </c>
      <c r="J14" s="87" t="s">
        <v>120</v>
      </c>
      <c r="K14" s="87" t="s">
        <v>120</v>
      </c>
      <c r="L14" s="87" t="s">
        <v>120</v>
      </c>
      <c r="M14" s="87" t="s">
        <v>120</v>
      </c>
      <c r="N14" s="87" t="s">
        <v>120</v>
      </c>
      <c r="O14" s="87" t="s">
        <v>120</v>
      </c>
      <c r="P14" s="87" t="s">
        <v>120</v>
      </c>
    </row>
    <row r="15" spans="1:16" s="11" customFormat="1" ht="31.5" x14ac:dyDescent="0.25">
      <c r="A15" s="74" t="s">
        <v>94</v>
      </c>
      <c r="B15" s="14" t="s">
        <v>88</v>
      </c>
      <c r="C15" s="87"/>
      <c r="D15" s="37" t="s">
        <v>137</v>
      </c>
      <c r="E15" s="87"/>
      <c r="F15" s="91" t="s">
        <v>3</v>
      </c>
      <c r="G15" s="15" t="s">
        <v>43</v>
      </c>
      <c r="H15" s="87"/>
      <c r="I15" s="17"/>
      <c r="J15" s="87"/>
      <c r="K15" s="37" t="s">
        <v>137</v>
      </c>
      <c r="L15" s="98">
        <f>L9</f>
        <v>0</v>
      </c>
      <c r="M15" s="91" t="s">
        <v>3</v>
      </c>
      <c r="N15" s="15" t="s">
        <v>43</v>
      </c>
      <c r="O15" s="17"/>
      <c r="P15" s="96">
        <f>L15*O15</f>
        <v>0</v>
      </c>
    </row>
    <row r="16" spans="1:16" s="11" customFormat="1" ht="31.5" x14ac:dyDescent="0.25">
      <c r="A16" s="74" t="s">
        <v>95</v>
      </c>
      <c r="B16" s="14" t="s">
        <v>89</v>
      </c>
      <c r="C16" s="87"/>
      <c r="D16" s="37" t="s">
        <v>137</v>
      </c>
      <c r="E16" s="87"/>
      <c r="F16" s="91" t="s">
        <v>3</v>
      </c>
      <c r="G16" s="15" t="s">
        <v>43</v>
      </c>
      <c r="H16" s="87"/>
      <c r="I16" s="17"/>
      <c r="J16" s="87"/>
      <c r="K16" s="37" t="s">
        <v>137</v>
      </c>
      <c r="L16" s="87"/>
      <c r="M16" s="91" t="s">
        <v>3</v>
      </c>
      <c r="N16" s="15" t="s">
        <v>43</v>
      </c>
      <c r="O16" s="17"/>
      <c r="P16" s="17"/>
    </row>
    <row r="17" spans="1:16" s="11" customFormat="1" x14ac:dyDescent="0.25">
      <c r="A17" s="74" t="s">
        <v>1</v>
      </c>
      <c r="B17" s="14" t="s">
        <v>1</v>
      </c>
      <c r="C17" s="87"/>
      <c r="D17" s="37"/>
      <c r="E17" s="87"/>
      <c r="F17" s="91"/>
      <c r="G17" s="15"/>
      <c r="H17" s="87"/>
      <c r="I17" s="17"/>
      <c r="J17" s="87"/>
      <c r="K17" s="37"/>
      <c r="L17" s="87"/>
      <c r="M17" s="91"/>
      <c r="N17" s="15"/>
      <c r="O17" s="87"/>
      <c r="P17" s="17"/>
    </row>
    <row r="18" spans="1:16" s="11" customFormat="1" ht="27" customHeight="1" x14ac:dyDescent="0.25">
      <c r="A18" s="74">
        <v>3</v>
      </c>
      <c r="B18" s="40" t="s">
        <v>23</v>
      </c>
      <c r="C18" s="87" t="s">
        <v>120</v>
      </c>
      <c r="D18" s="87" t="s">
        <v>120</v>
      </c>
      <c r="E18" s="87" t="s">
        <v>120</v>
      </c>
      <c r="F18" s="87" t="s">
        <v>120</v>
      </c>
      <c r="G18" s="87" t="s">
        <v>120</v>
      </c>
      <c r="H18" s="87" t="s">
        <v>120</v>
      </c>
      <c r="I18" s="87" t="s">
        <v>120</v>
      </c>
      <c r="J18" s="87" t="s">
        <v>120</v>
      </c>
      <c r="K18" s="87" t="s">
        <v>120</v>
      </c>
      <c r="L18" s="87" t="s">
        <v>120</v>
      </c>
      <c r="M18" s="87" t="s">
        <v>120</v>
      </c>
      <c r="N18" s="87" t="s">
        <v>120</v>
      </c>
      <c r="O18" s="87" t="s">
        <v>120</v>
      </c>
      <c r="P18" s="87" t="s">
        <v>120</v>
      </c>
    </row>
    <row r="19" spans="1:16" s="11" customFormat="1" ht="63" x14ac:dyDescent="0.25">
      <c r="A19" s="74" t="s">
        <v>96</v>
      </c>
      <c r="B19" s="14" t="s">
        <v>88</v>
      </c>
      <c r="C19" s="87"/>
      <c r="D19" s="37" t="s">
        <v>138</v>
      </c>
      <c r="E19" s="87"/>
      <c r="F19" s="38" t="s">
        <v>24</v>
      </c>
      <c r="G19" s="15" t="s">
        <v>45</v>
      </c>
      <c r="H19" s="87"/>
      <c r="I19" s="17"/>
      <c r="J19" s="87"/>
      <c r="K19" s="37" t="s">
        <v>138</v>
      </c>
      <c r="L19" s="87"/>
      <c r="M19" s="38" t="s">
        <v>24</v>
      </c>
      <c r="N19" s="15" t="s">
        <v>45</v>
      </c>
      <c r="O19" s="17"/>
      <c r="P19" s="96">
        <f>L19*O19</f>
        <v>0</v>
      </c>
    </row>
    <row r="20" spans="1:16" s="11" customFormat="1" ht="63" x14ac:dyDescent="0.25">
      <c r="A20" s="74" t="s">
        <v>97</v>
      </c>
      <c r="B20" s="14" t="s">
        <v>89</v>
      </c>
      <c r="C20" s="87"/>
      <c r="D20" s="37" t="s">
        <v>138</v>
      </c>
      <c r="E20" s="87"/>
      <c r="F20" s="38" t="s">
        <v>24</v>
      </c>
      <c r="G20" s="15" t="s">
        <v>45</v>
      </c>
      <c r="H20" s="87"/>
      <c r="I20" s="17"/>
      <c r="J20" s="87"/>
      <c r="K20" s="37" t="s">
        <v>138</v>
      </c>
      <c r="L20" s="87"/>
      <c r="M20" s="38" t="s">
        <v>24</v>
      </c>
      <c r="N20" s="15" t="s">
        <v>45</v>
      </c>
      <c r="O20" s="87"/>
      <c r="P20" s="17"/>
    </row>
    <row r="21" spans="1:16" s="11" customFormat="1" x14ac:dyDescent="0.25">
      <c r="A21" s="74" t="s">
        <v>1</v>
      </c>
      <c r="B21" s="14" t="s">
        <v>1</v>
      </c>
      <c r="C21" s="87"/>
      <c r="D21" s="37"/>
      <c r="E21" s="87"/>
      <c r="F21" s="38"/>
      <c r="G21" s="15"/>
      <c r="H21" s="87"/>
      <c r="I21" s="17"/>
      <c r="J21" s="87"/>
      <c r="K21" s="37"/>
      <c r="L21" s="87"/>
      <c r="M21" s="38"/>
      <c r="N21" s="15"/>
      <c r="O21" s="87"/>
      <c r="P21" s="17"/>
    </row>
    <row r="22" spans="1:16" s="11" customFormat="1" x14ac:dyDescent="0.25">
      <c r="A22" s="74">
        <v>4</v>
      </c>
      <c r="B22" s="14" t="s">
        <v>6</v>
      </c>
      <c r="C22" s="87"/>
      <c r="D22" s="37"/>
      <c r="E22" s="87"/>
      <c r="F22" s="87"/>
      <c r="G22" s="87"/>
      <c r="H22" s="87"/>
      <c r="I22" s="17"/>
      <c r="J22" s="87"/>
      <c r="K22" s="37"/>
      <c r="L22" s="87"/>
      <c r="M22" s="87"/>
      <c r="N22" s="87"/>
      <c r="O22" s="87"/>
      <c r="P22" s="17"/>
    </row>
    <row r="23" spans="1:16" s="11" customFormat="1" ht="31.5" x14ac:dyDescent="0.25">
      <c r="A23" s="74" t="s">
        <v>119</v>
      </c>
      <c r="B23" s="14" t="s">
        <v>88</v>
      </c>
      <c r="C23" s="87"/>
      <c r="D23" s="37"/>
      <c r="E23" s="87"/>
      <c r="F23" s="91" t="s">
        <v>3</v>
      </c>
      <c r="G23" s="15" t="s">
        <v>46</v>
      </c>
      <c r="H23" s="87"/>
      <c r="I23" s="17"/>
      <c r="J23" s="87"/>
      <c r="K23" s="37"/>
      <c r="L23" s="98">
        <f>L9</f>
        <v>0</v>
      </c>
      <c r="M23" s="91" t="s">
        <v>3</v>
      </c>
      <c r="N23" s="15" t="s">
        <v>46</v>
      </c>
      <c r="O23" s="17"/>
      <c r="P23" s="96">
        <f>L23*O23</f>
        <v>0</v>
      </c>
    </row>
    <row r="24" spans="1:16" s="11" customFormat="1" ht="31.5" x14ac:dyDescent="0.25">
      <c r="A24" s="74" t="s">
        <v>148</v>
      </c>
      <c r="B24" s="14" t="s">
        <v>89</v>
      </c>
      <c r="C24" s="87"/>
      <c r="D24" s="37"/>
      <c r="E24" s="87"/>
      <c r="F24" s="91" t="s">
        <v>3</v>
      </c>
      <c r="G24" s="15" t="s">
        <v>46</v>
      </c>
      <c r="H24" s="87"/>
      <c r="I24" s="17"/>
      <c r="J24" s="87"/>
      <c r="K24" s="37"/>
      <c r="L24" s="87"/>
      <c r="M24" s="91" t="s">
        <v>3</v>
      </c>
      <c r="N24" s="15" t="s">
        <v>46</v>
      </c>
      <c r="O24" s="17"/>
      <c r="P24" s="17"/>
    </row>
    <row r="25" spans="1:16" s="11" customFormat="1" ht="15" customHeight="1" x14ac:dyDescent="0.25">
      <c r="A25" s="74" t="s">
        <v>1</v>
      </c>
      <c r="B25" s="14" t="s">
        <v>1</v>
      </c>
      <c r="C25" s="87"/>
      <c r="D25" s="37"/>
      <c r="E25" s="87"/>
      <c r="F25" s="91"/>
      <c r="G25" s="15"/>
      <c r="H25" s="87"/>
      <c r="I25" s="17"/>
      <c r="J25" s="87"/>
      <c r="K25" s="37"/>
      <c r="L25" s="87"/>
      <c r="M25" s="91"/>
      <c r="N25" s="15"/>
      <c r="O25" s="87"/>
      <c r="P25" s="17"/>
    </row>
    <row r="26" spans="1:16" ht="50.25" customHeight="1" x14ac:dyDescent="0.25">
      <c r="A26" s="74"/>
      <c r="B26" s="52" t="s">
        <v>59</v>
      </c>
      <c r="C26" s="22"/>
      <c r="D26" s="87"/>
      <c r="E26" s="87"/>
      <c r="F26" s="87"/>
      <c r="G26" s="3"/>
      <c r="H26" s="3"/>
      <c r="I26" s="23"/>
      <c r="J26" s="22"/>
      <c r="K26" s="87"/>
      <c r="L26" s="87"/>
      <c r="M26" s="87"/>
      <c r="N26" s="3"/>
      <c r="O26" s="3"/>
      <c r="P26" s="96">
        <f>SUM(P9:P13,P15:P17,P19:P21,P23:P25)</f>
        <v>0</v>
      </c>
    </row>
    <row r="27" spans="1:16" ht="15.75" customHeight="1" x14ac:dyDescent="0.25">
      <c r="D27" s="7"/>
      <c r="J27" s="33"/>
      <c r="K27" s="33"/>
    </row>
    <row r="28" spans="1:16" s="54" customFormat="1" ht="18.75" customHeight="1" x14ac:dyDescent="0.25">
      <c r="A28" s="188"/>
      <c r="B28" s="188"/>
      <c r="C28" s="188"/>
      <c r="D28" s="188"/>
      <c r="E28" s="188"/>
      <c r="F28" s="188"/>
      <c r="G28" s="188"/>
      <c r="H28" s="89"/>
      <c r="I28" s="36"/>
    </row>
    <row r="29" spans="1:16" s="54" customFormat="1" ht="41.25" customHeight="1" x14ac:dyDescent="0.25">
      <c r="A29" s="188"/>
      <c r="B29" s="188"/>
      <c r="C29" s="188"/>
      <c r="D29" s="188"/>
      <c r="E29" s="188"/>
      <c r="F29" s="188"/>
      <c r="G29" s="188"/>
      <c r="H29" s="89"/>
      <c r="I29" s="36"/>
    </row>
    <row r="30" spans="1:16" s="54" customFormat="1" ht="38.25" customHeight="1" x14ac:dyDescent="0.25">
      <c r="A30" s="188"/>
      <c r="B30" s="188"/>
      <c r="C30" s="188"/>
      <c r="D30" s="188"/>
      <c r="E30" s="188"/>
      <c r="F30" s="188"/>
      <c r="G30" s="188"/>
      <c r="H30" s="92"/>
      <c r="I30" s="36"/>
    </row>
    <row r="31" spans="1:16" s="54" customFormat="1" ht="18.75" customHeight="1" x14ac:dyDescent="0.25">
      <c r="A31" s="183"/>
      <c r="B31" s="183"/>
      <c r="C31" s="183"/>
      <c r="D31" s="183"/>
      <c r="E31" s="183"/>
      <c r="F31" s="183"/>
      <c r="G31" s="183"/>
      <c r="H31" s="89"/>
      <c r="I31" s="36"/>
    </row>
    <row r="32" spans="1:16" s="54" customFormat="1" ht="217.5" customHeight="1" x14ac:dyDescent="0.25">
      <c r="A32" s="184"/>
      <c r="B32" s="185"/>
      <c r="C32" s="185"/>
      <c r="D32" s="185"/>
      <c r="E32" s="185"/>
      <c r="F32" s="185"/>
      <c r="G32" s="185"/>
      <c r="H32" s="89"/>
      <c r="I32" s="36"/>
    </row>
    <row r="33" spans="1:16" ht="53.25" customHeight="1" x14ac:dyDescent="0.25">
      <c r="A33" s="184"/>
      <c r="B33" s="186"/>
      <c r="C33" s="186"/>
      <c r="D33" s="186"/>
      <c r="E33" s="186"/>
      <c r="F33" s="186"/>
      <c r="G33" s="186"/>
    </row>
    <row r="34" spans="1:16" x14ac:dyDescent="0.25">
      <c r="A34" s="187"/>
      <c r="B34" s="187"/>
      <c r="C34" s="187"/>
      <c r="D34" s="187"/>
      <c r="E34" s="187"/>
      <c r="F34" s="187"/>
      <c r="G34" s="187"/>
    </row>
    <row r="35" spans="1:16" s="7" customFormat="1" x14ac:dyDescent="0.25">
      <c r="A35" s="71"/>
      <c r="B35" s="92"/>
      <c r="D35" s="4"/>
      <c r="G35" s="85"/>
      <c r="H35" s="85"/>
      <c r="I35" s="5"/>
      <c r="J35" s="6"/>
      <c r="K35" s="6"/>
      <c r="L35" s="6"/>
      <c r="M35" s="6"/>
      <c r="N35" s="6"/>
      <c r="O35" s="6"/>
      <c r="P35" s="6"/>
    </row>
    <row r="39" spans="1:16" s="7" customFormat="1" x14ac:dyDescent="0.25">
      <c r="A39" s="71"/>
      <c r="B39" s="92"/>
      <c r="D39" s="4"/>
      <c r="G39" s="85"/>
      <c r="H39" s="85"/>
      <c r="I39" s="5"/>
      <c r="J39" s="6"/>
      <c r="K39" s="6"/>
      <c r="L39" s="6"/>
      <c r="M39" s="6"/>
      <c r="N39" s="6"/>
      <c r="O39" s="6"/>
      <c r="P39" s="6"/>
    </row>
  </sheetData>
  <mergeCells count="18">
    <mergeCell ref="A33:G33"/>
    <mergeCell ref="A34:G34"/>
    <mergeCell ref="N5:P5"/>
    <mergeCell ref="A28:G28"/>
    <mergeCell ref="A29:G29"/>
    <mergeCell ref="A30:G30"/>
    <mergeCell ref="A31:G31"/>
    <mergeCell ref="A32:G32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J5:M5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4"/>
  <sheetViews>
    <sheetView view="pageBreakPreview" zoomScale="85" zoomScaleNormal="70" zoomScaleSheetLayoutView="85" workbookViewId="0">
      <selection activeCell="H12" sqref="H12"/>
    </sheetView>
  </sheetViews>
  <sheetFormatPr defaultRowHeight="15.75" x14ac:dyDescent="0.25"/>
  <cols>
    <col min="1" max="1" width="11" style="71" customWidth="1"/>
    <col min="2" max="2" width="26.375" style="4" customWidth="1"/>
    <col min="3" max="3" width="14" style="7" customWidth="1"/>
    <col min="4" max="4" width="9.375" style="4" customWidth="1"/>
    <col min="5" max="5" width="13.625" style="7" customWidth="1"/>
    <col min="6" max="6" width="10.875" style="7" customWidth="1"/>
    <col min="7" max="7" width="6.375" style="60" customWidth="1"/>
    <col min="8" max="8" width="16.75" style="60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 x14ac:dyDescent="0.25">
      <c r="D1" s="7"/>
      <c r="J1" s="33"/>
      <c r="K1" s="33"/>
    </row>
    <row r="2" spans="1:17" ht="42" customHeight="1" x14ac:dyDescent="0.25">
      <c r="A2" s="202" t="s">
        <v>66</v>
      </c>
      <c r="B2" s="202"/>
      <c r="C2" s="202"/>
      <c r="D2" s="202"/>
      <c r="E2" s="202"/>
      <c r="F2" s="202"/>
      <c r="G2" s="202"/>
      <c r="J2" s="33"/>
      <c r="K2" s="33"/>
    </row>
    <row r="3" spans="1:17" ht="36" customHeight="1" x14ac:dyDescent="0.25">
      <c r="A3" s="78" t="s">
        <v>0</v>
      </c>
      <c r="B3" s="1" t="s">
        <v>65</v>
      </c>
      <c r="C3" s="203" t="s">
        <v>47</v>
      </c>
      <c r="D3" s="203"/>
      <c r="E3" s="171" t="s">
        <v>48</v>
      </c>
      <c r="F3" s="171"/>
      <c r="G3" s="171"/>
      <c r="I3" s="55"/>
      <c r="J3" s="55"/>
      <c r="K3" s="62"/>
      <c r="L3" s="24"/>
      <c r="M3" s="27"/>
      <c r="N3" s="24"/>
      <c r="O3" s="33"/>
      <c r="P3" s="24"/>
      <c r="Q3" s="54"/>
    </row>
    <row r="4" spans="1:17" ht="15" customHeight="1" x14ac:dyDescent="0.25">
      <c r="A4" s="79">
        <v>1</v>
      </c>
      <c r="B4" s="57">
        <v>2</v>
      </c>
      <c r="C4" s="204">
        <v>3</v>
      </c>
      <c r="D4" s="205"/>
      <c r="E4" s="206">
        <v>4</v>
      </c>
      <c r="F4" s="207"/>
      <c r="G4" s="208"/>
      <c r="I4" s="66"/>
      <c r="J4" s="36"/>
      <c r="K4" s="66"/>
      <c r="L4" s="36"/>
      <c r="M4" s="66"/>
      <c r="N4" s="36"/>
      <c r="O4" s="66"/>
      <c r="P4" s="36"/>
      <c r="Q4" s="66"/>
    </row>
    <row r="5" spans="1:17" ht="90.75" customHeight="1" x14ac:dyDescent="0.25">
      <c r="A5" s="80">
        <v>1</v>
      </c>
      <c r="B5" s="53" t="s">
        <v>67</v>
      </c>
      <c r="C5" s="209"/>
      <c r="D5" s="209"/>
      <c r="E5" s="199" t="e">
        <f>#REF!+т2!P46+т3!R16+т4!P22+т5!P26</f>
        <v>#REF!</v>
      </c>
      <c r="F5" s="200"/>
      <c r="G5" s="201"/>
      <c r="I5" s="66"/>
      <c r="J5" s="36"/>
      <c r="K5" s="33"/>
      <c r="L5" s="33"/>
      <c r="M5" s="54"/>
      <c r="N5" s="54"/>
      <c r="O5" s="54"/>
      <c r="P5" s="54"/>
      <c r="Q5" s="54"/>
    </row>
    <row r="6" spans="1:17" x14ac:dyDescent="0.25">
      <c r="A6" s="80">
        <v>2</v>
      </c>
      <c r="B6" s="2" t="s">
        <v>7</v>
      </c>
      <c r="C6" s="210"/>
      <c r="D6" s="210"/>
      <c r="E6" s="199" t="e">
        <f>E5*0.18</f>
        <v>#REF!</v>
      </c>
      <c r="F6" s="200"/>
      <c r="G6" s="201"/>
      <c r="I6" s="66"/>
      <c r="J6" s="36"/>
      <c r="K6" s="33"/>
      <c r="L6" s="33"/>
      <c r="M6" s="54"/>
      <c r="N6" s="54"/>
      <c r="O6" s="54"/>
      <c r="P6" s="54"/>
      <c r="Q6" s="54"/>
    </row>
    <row r="7" spans="1:17" ht="112.5" customHeight="1" x14ac:dyDescent="0.25">
      <c r="A7" s="80">
        <v>3</v>
      </c>
      <c r="B7" s="2" t="s">
        <v>125</v>
      </c>
      <c r="C7" s="210"/>
      <c r="D7" s="210"/>
      <c r="E7" s="199" t="e">
        <f>E5+E6</f>
        <v>#REF!</v>
      </c>
      <c r="F7" s="200"/>
      <c r="G7" s="201"/>
      <c r="I7" s="66"/>
      <c r="J7" s="36"/>
      <c r="K7" s="33"/>
      <c r="L7" s="33"/>
      <c r="M7" s="54"/>
      <c r="N7" s="54"/>
      <c r="O7" s="54"/>
      <c r="P7" s="54"/>
      <c r="Q7" s="54"/>
    </row>
    <row r="8" spans="1:17" ht="53.25" customHeight="1" x14ac:dyDescent="0.25">
      <c r="A8" s="56" t="s">
        <v>151</v>
      </c>
      <c r="B8" s="70" t="s">
        <v>69</v>
      </c>
      <c r="C8" s="197"/>
      <c r="D8" s="198"/>
      <c r="E8" s="199" t="e">
        <f>E9+E10*(E12/E11*(100+J12)/200+E13/E11*(100+J13)/200*J12/100+E14/E11*(100+J14)/200*J12/100*J13/100+E15/E11*(100+J15)/200*J12/100*J13/100*J14/100+E16/E11*(100+J16)/200*J12/100*J13/100*J14/100*J15/100+E17/E11*(100+J17)/200*J12/100*J13/100*J14/100*J15/100*J16/100+E18/E11*(J18+100)/200*J12/100*J13/100*J14/100*J15/100*J16/100*J17/100)</f>
        <v>#REF!</v>
      </c>
      <c r="F8" s="200"/>
      <c r="G8" s="201"/>
      <c r="H8" s="82"/>
      <c r="I8" s="83"/>
      <c r="J8" s="36"/>
      <c r="K8" s="33"/>
      <c r="L8" s="33"/>
      <c r="M8" s="54"/>
      <c r="N8" s="54"/>
      <c r="O8" s="54"/>
      <c r="P8" s="54"/>
      <c r="Q8" s="54"/>
    </row>
    <row r="9" spans="1:17" ht="69" customHeight="1" x14ac:dyDescent="0.25">
      <c r="A9" s="56" t="s">
        <v>152</v>
      </c>
      <c r="B9" s="58" t="s">
        <v>126</v>
      </c>
      <c r="C9" s="211"/>
      <c r="D9" s="212"/>
      <c r="E9" s="213"/>
      <c r="F9" s="214"/>
      <c r="G9" s="215"/>
      <c r="H9" s="6"/>
      <c r="I9" s="6"/>
      <c r="J9" s="33"/>
      <c r="K9" s="33" t="s">
        <v>61</v>
      </c>
    </row>
    <row r="10" spans="1:17" ht="53.25" customHeight="1" x14ac:dyDescent="0.25">
      <c r="A10" s="56" t="s">
        <v>153</v>
      </c>
      <c r="B10" s="58" t="s">
        <v>150</v>
      </c>
      <c r="C10" s="211"/>
      <c r="D10" s="212"/>
      <c r="E10" s="199" t="e">
        <f>E7-E9</f>
        <v>#REF!</v>
      </c>
      <c r="F10" s="200"/>
      <c r="G10" s="201"/>
      <c r="H10" s="6"/>
      <c r="I10" s="6"/>
      <c r="J10" s="33"/>
      <c r="K10" s="33"/>
    </row>
    <row r="11" spans="1:17" ht="84" customHeight="1" x14ac:dyDescent="0.25">
      <c r="A11" s="56" t="s">
        <v>149</v>
      </c>
      <c r="B11" s="58" t="s">
        <v>68</v>
      </c>
      <c r="C11" s="211"/>
      <c r="D11" s="212"/>
      <c r="E11" s="199">
        <f>SUM(E12:G18)</f>
        <v>0</v>
      </c>
      <c r="F11" s="200"/>
      <c r="G11" s="201"/>
      <c r="H11" s="6"/>
      <c r="I11" s="6"/>
      <c r="J11" s="6" t="s">
        <v>159</v>
      </c>
      <c r="K11" s="100"/>
    </row>
    <row r="12" spans="1:17" ht="21" customHeight="1" x14ac:dyDescent="0.25">
      <c r="A12" s="56" t="s">
        <v>62</v>
      </c>
      <c r="B12" s="59" t="s">
        <v>155</v>
      </c>
      <c r="C12" s="211"/>
      <c r="D12" s="212"/>
      <c r="E12" s="213"/>
      <c r="F12" s="214"/>
      <c r="G12" s="215"/>
      <c r="H12" s="6"/>
      <c r="I12" s="6"/>
      <c r="J12" s="101">
        <v>114.30972260932106</v>
      </c>
      <c r="K12" s="97" t="s">
        <v>160</v>
      </c>
    </row>
    <row r="13" spans="1:17" ht="18" x14ac:dyDescent="0.25">
      <c r="A13" s="56" t="s">
        <v>63</v>
      </c>
      <c r="B13" s="59" t="s">
        <v>156</v>
      </c>
      <c r="C13" s="211"/>
      <c r="D13" s="212"/>
      <c r="E13" s="213"/>
      <c r="F13" s="214"/>
      <c r="G13" s="215"/>
      <c r="H13" s="6"/>
      <c r="I13" s="6"/>
      <c r="J13" s="101">
        <v>106.03167494679889</v>
      </c>
      <c r="K13" s="97" t="s">
        <v>161</v>
      </c>
    </row>
    <row r="14" spans="1:17" ht="18" x14ac:dyDescent="0.25">
      <c r="A14" s="56" t="s">
        <v>70</v>
      </c>
      <c r="B14" s="59" t="s">
        <v>157</v>
      </c>
      <c r="C14" s="63"/>
      <c r="D14" s="64"/>
      <c r="E14" s="213"/>
      <c r="F14" s="214"/>
      <c r="G14" s="215"/>
      <c r="H14" s="6"/>
      <c r="I14" s="6"/>
      <c r="J14" s="101">
        <v>105.04380984686162</v>
      </c>
      <c r="K14" s="97" t="s">
        <v>162</v>
      </c>
    </row>
    <row r="15" spans="1:17" ht="18" x14ac:dyDescent="0.25">
      <c r="A15" s="56" t="s">
        <v>1</v>
      </c>
      <c r="B15" s="59" t="s">
        <v>158</v>
      </c>
      <c r="C15" s="211"/>
      <c r="D15" s="212"/>
      <c r="E15" s="213"/>
      <c r="F15" s="214"/>
      <c r="G15" s="215"/>
      <c r="H15" s="6"/>
      <c r="I15" s="6"/>
      <c r="J15" s="101">
        <v>104.53189530144731</v>
      </c>
      <c r="K15" s="97" t="s">
        <v>163</v>
      </c>
    </row>
    <row r="16" spans="1:17" ht="18" x14ac:dyDescent="0.25">
      <c r="A16" s="56" t="s">
        <v>127</v>
      </c>
      <c r="B16" s="59" t="s">
        <v>128</v>
      </c>
      <c r="C16" s="211"/>
      <c r="D16" s="212"/>
      <c r="E16" s="213"/>
      <c r="F16" s="214"/>
      <c r="G16" s="215"/>
      <c r="H16" s="6"/>
      <c r="I16" s="6"/>
      <c r="J16" s="101">
        <v>104.16560516944568</v>
      </c>
      <c r="K16" s="97" t="s">
        <v>164</v>
      </c>
    </row>
    <row r="17" spans="1:11" ht="18" x14ac:dyDescent="0.25">
      <c r="A17" s="56" t="s">
        <v>64</v>
      </c>
      <c r="B17" s="59" t="s">
        <v>129</v>
      </c>
      <c r="C17" s="216"/>
      <c r="D17" s="217"/>
      <c r="E17" s="213"/>
      <c r="F17" s="214"/>
      <c r="G17" s="215"/>
      <c r="H17" s="24"/>
      <c r="I17" s="28"/>
      <c r="J17" s="101">
        <v>103.9</v>
      </c>
      <c r="K17" s="97" t="s">
        <v>165</v>
      </c>
    </row>
    <row r="18" spans="1:11" x14ac:dyDescent="0.25">
      <c r="A18" s="81"/>
      <c r="B18" s="61"/>
      <c r="C18" s="178"/>
      <c r="D18" s="178"/>
      <c r="E18" s="213"/>
      <c r="F18" s="214"/>
      <c r="G18" s="215"/>
      <c r="J18" s="101">
        <v>104</v>
      </c>
      <c r="K18" s="99" t="s">
        <v>166</v>
      </c>
    </row>
    <row r="19" spans="1:11" ht="18" x14ac:dyDescent="0.25">
      <c r="A19" s="218" t="s">
        <v>133</v>
      </c>
      <c r="B19" s="218"/>
      <c r="C19" s="218"/>
      <c r="D19" s="218"/>
      <c r="E19" s="218"/>
      <c r="F19" s="218"/>
      <c r="G19" s="218"/>
    </row>
    <row r="20" spans="1:11" ht="36" customHeight="1" x14ac:dyDescent="0.25">
      <c r="A20" s="219" t="s">
        <v>130</v>
      </c>
      <c r="B20" s="219"/>
      <c r="C20" s="219"/>
      <c r="D20" s="219"/>
      <c r="E20" s="219"/>
      <c r="F20" s="219"/>
      <c r="G20" s="219"/>
    </row>
    <row r="21" spans="1:11" ht="31.5" customHeight="1" x14ac:dyDescent="0.25">
      <c r="A21" s="219" t="s">
        <v>131</v>
      </c>
      <c r="B21" s="219"/>
      <c r="C21" s="219"/>
      <c r="D21" s="219"/>
      <c r="E21" s="219"/>
      <c r="F21" s="219"/>
      <c r="G21" s="219"/>
      <c r="H21" s="60" t="s">
        <v>61</v>
      </c>
    </row>
    <row r="22" spans="1:11" s="54" customFormat="1" ht="69.75" customHeight="1" x14ac:dyDescent="0.25">
      <c r="A22" s="219" t="s">
        <v>132</v>
      </c>
      <c r="B22" s="219"/>
      <c r="C22" s="219"/>
      <c r="D22" s="219"/>
      <c r="E22" s="219"/>
      <c r="F22" s="219"/>
      <c r="G22" s="219"/>
      <c r="H22" s="66"/>
      <c r="I22" s="36"/>
    </row>
    <row r="23" spans="1:11" s="54" customFormat="1" ht="18.75" customHeight="1" x14ac:dyDescent="0.25">
      <c r="A23" s="188"/>
      <c r="B23" s="188"/>
      <c r="C23" s="188"/>
      <c r="D23" s="188"/>
      <c r="E23" s="188"/>
      <c r="F23" s="188"/>
      <c r="G23" s="188"/>
      <c r="H23" s="66"/>
      <c r="I23" s="36"/>
    </row>
    <row r="24" spans="1:11" s="54" customFormat="1" ht="41.25" customHeight="1" x14ac:dyDescent="0.25">
      <c r="A24" s="188"/>
      <c r="B24" s="188"/>
      <c r="C24" s="188"/>
      <c r="D24" s="188"/>
      <c r="E24" s="188"/>
      <c r="F24" s="188"/>
      <c r="G24" s="188"/>
      <c r="H24" s="66"/>
      <c r="I24" s="36"/>
    </row>
    <row r="25" spans="1:11" s="54" customFormat="1" ht="38.25" customHeight="1" x14ac:dyDescent="0.25">
      <c r="A25" s="188"/>
      <c r="B25" s="188"/>
      <c r="C25" s="188"/>
      <c r="D25" s="188"/>
      <c r="E25" s="188"/>
      <c r="F25" s="188"/>
      <c r="G25" s="188"/>
      <c r="H25"/>
      <c r="I25" s="36"/>
    </row>
    <row r="26" spans="1:11" s="54" customFormat="1" ht="18.75" customHeight="1" x14ac:dyDescent="0.25">
      <c r="A26" s="183"/>
      <c r="B26" s="183"/>
      <c r="C26" s="183"/>
      <c r="D26" s="183"/>
      <c r="E26" s="183"/>
      <c r="F26" s="183"/>
      <c r="G26" s="183"/>
      <c r="H26" s="66"/>
      <c r="I26" s="36"/>
    </row>
    <row r="27" spans="1:11" s="54" customFormat="1" ht="217.5" customHeight="1" x14ac:dyDescent="0.25">
      <c r="A27" s="184"/>
      <c r="B27" s="185"/>
      <c r="C27" s="185"/>
      <c r="D27" s="185"/>
      <c r="E27" s="185"/>
      <c r="F27" s="185"/>
      <c r="G27" s="185"/>
      <c r="H27" s="66"/>
      <c r="I27" s="36"/>
    </row>
    <row r="28" spans="1:11" ht="53.25" customHeight="1" x14ac:dyDescent="0.25">
      <c r="A28" s="184"/>
      <c r="B28" s="186"/>
      <c r="C28" s="186"/>
      <c r="D28" s="186"/>
      <c r="E28" s="186"/>
      <c r="F28" s="186"/>
      <c r="G28" s="186"/>
    </row>
    <row r="29" spans="1:11" x14ac:dyDescent="0.25">
      <c r="A29" s="187"/>
      <c r="B29" s="187"/>
      <c r="C29" s="187"/>
      <c r="D29" s="187"/>
      <c r="E29" s="187"/>
      <c r="F29" s="187"/>
      <c r="G29" s="187"/>
    </row>
    <row r="30" spans="1:11" x14ac:dyDescent="0.25">
      <c r="B30"/>
    </row>
    <row r="34" spans="2:2" x14ac:dyDescent="0.25">
      <c r="B34"/>
    </row>
  </sheetData>
  <mergeCells count="43"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  <mergeCell ref="C16:D16"/>
    <mergeCell ref="E16:G16"/>
    <mergeCell ref="C17:D17"/>
    <mergeCell ref="E17:G17"/>
    <mergeCell ref="C18:D18"/>
    <mergeCell ref="E18:G18"/>
    <mergeCell ref="C12:D12"/>
    <mergeCell ref="E12:G12"/>
    <mergeCell ref="C13:D13"/>
    <mergeCell ref="E13:G13"/>
    <mergeCell ref="C15:D15"/>
    <mergeCell ref="E15:G15"/>
    <mergeCell ref="E14:G14"/>
    <mergeCell ref="C9:D9"/>
    <mergeCell ref="E9:G9"/>
    <mergeCell ref="C10:D10"/>
    <mergeCell ref="E10:G10"/>
    <mergeCell ref="C11:D11"/>
    <mergeCell ref="E11:G11"/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</mergeCells>
  <pageMargins left="0.47244094488188981" right="0.55118110236220474" top="0.82677165354330717" bottom="0.55118110236220474" header="0.31496062992125984" footer="0.19685039370078741"/>
  <pageSetup paperSize="8" scale="80" fitToHeight="0" orientation="landscape" r:id="rId1"/>
  <headerFooter differentFirst="1">
    <oddHeader>&amp;C&amp;P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51"/>
  <sheetViews>
    <sheetView tabSelected="1" topLeftCell="A26" zoomScale="90" zoomScaleNormal="90" workbookViewId="0">
      <selection activeCell="B37" sqref="B37"/>
    </sheetView>
  </sheetViews>
  <sheetFormatPr defaultColWidth="9" defaultRowHeight="15.75" x14ac:dyDescent="0.25"/>
  <cols>
    <col min="1" max="1" width="11" style="71" customWidth="1"/>
    <col min="2" max="2" width="26.375" style="4" customWidth="1"/>
    <col min="3" max="3" width="14" style="7" customWidth="1"/>
    <col min="4" max="4" width="23.5" style="4" customWidth="1"/>
    <col min="5" max="5" width="13.625" style="11" customWidth="1"/>
    <col min="6" max="6" width="10.875" style="11" customWidth="1"/>
    <col min="7" max="7" width="13.875" style="104" customWidth="1"/>
    <col min="8" max="8" width="16.75" style="102" customWidth="1"/>
    <col min="9" max="9" width="15.125" style="5" customWidth="1"/>
    <col min="10" max="10" width="8.875" style="6" hidden="1" customWidth="1"/>
    <col min="11" max="16" width="9" style="6" hidden="1" customWidth="1"/>
    <col min="17" max="25" width="0" style="6" hidden="1" customWidth="1"/>
    <col min="26" max="16384" width="9" style="6"/>
  </cols>
  <sheetData>
    <row r="1" spans="1:33" ht="18.75" x14ac:dyDescent="0.25">
      <c r="E1" s="7"/>
      <c r="F1" s="7"/>
      <c r="G1" s="102"/>
      <c r="P1" s="43" t="s">
        <v>167</v>
      </c>
    </row>
    <row r="2" spans="1:33" ht="18.75" x14ac:dyDescent="0.3">
      <c r="E2" s="7"/>
      <c r="F2" s="7"/>
      <c r="G2" s="102"/>
      <c r="P2" s="44" t="s">
        <v>49</v>
      </c>
    </row>
    <row r="3" spans="1:33" ht="18.75" x14ac:dyDescent="0.3">
      <c r="E3" s="7"/>
      <c r="F3" s="7"/>
      <c r="G3" s="102"/>
      <c r="P3" s="44" t="s">
        <v>168</v>
      </c>
    </row>
    <row r="4" spans="1:33" ht="45" customHeight="1" x14ac:dyDescent="0.3">
      <c r="A4" s="220" t="s">
        <v>54</v>
      </c>
      <c r="B4" s="220"/>
      <c r="C4" s="220"/>
      <c r="D4" s="220"/>
      <c r="E4" s="220"/>
      <c r="F4" s="220"/>
      <c r="G4" s="220"/>
      <c r="H4" s="220"/>
      <c r="I4" s="220"/>
      <c r="J4" s="220"/>
      <c r="K4" s="220"/>
      <c r="L4" s="220"/>
      <c r="M4" s="220"/>
      <c r="N4" s="220"/>
      <c r="O4" s="220"/>
      <c r="P4" s="220"/>
      <c r="Q4" s="50"/>
      <c r="R4" s="50"/>
      <c r="S4" s="46"/>
      <c r="T4" s="46"/>
      <c r="U4" s="45"/>
      <c r="V4" s="45"/>
      <c r="W4" s="45"/>
      <c r="X4" s="45"/>
      <c r="Y4" s="45"/>
      <c r="Z4" s="45"/>
      <c r="AA4" s="45"/>
      <c r="AB4" s="45"/>
      <c r="AC4" s="45"/>
      <c r="AD4" s="45"/>
      <c r="AE4" s="45"/>
      <c r="AF4" s="45"/>
      <c r="AG4" s="45"/>
    </row>
    <row r="5" spans="1:33" ht="18.75" customHeight="1" x14ac:dyDescent="0.3">
      <c r="A5" s="221"/>
      <c r="B5" s="221"/>
      <c r="C5" s="221"/>
      <c r="D5" s="221"/>
      <c r="E5" s="221"/>
      <c r="F5" s="221"/>
      <c r="G5" s="221"/>
      <c r="H5" s="221"/>
      <c r="I5" s="221"/>
      <c r="J5" s="221"/>
      <c r="K5" s="221"/>
      <c r="L5" s="221"/>
      <c r="M5" s="221"/>
      <c r="N5" s="221"/>
      <c r="O5" s="221"/>
      <c r="P5" s="221"/>
      <c r="Q5" s="46"/>
      <c r="R5" s="46"/>
      <c r="S5" s="46"/>
      <c r="T5" s="46"/>
      <c r="U5" s="46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6"/>
    </row>
    <row r="6" spans="1:33" ht="18.75" x14ac:dyDescent="0.25">
      <c r="A6" s="222" t="str">
        <f>'r1-'!A6:Q6</f>
        <v>Инвестиционная программа АО "Западные энергетическая компания"</v>
      </c>
      <c r="B6" s="222"/>
      <c r="C6" s="222"/>
      <c r="D6" s="222"/>
      <c r="E6" s="222"/>
      <c r="F6" s="222"/>
      <c r="G6" s="222"/>
      <c r="H6" s="222"/>
      <c r="I6" s="222"/>
      <c r="J6" s="222"/>
      <c r="K6" s="222"/>
      <c r="L6" s="222"/>
      <c r="M6" s="222"/>
      <c r="N6" s="222"/>
      <c r="O6" s="222"/>
      <c r="P6" s="222"/>
      <c r="Q6" s="47"/>
      <c r="R6" s="47"/>
      <c r="S6" s="47"/>
      <c r="T6" s="47"/>
      <c r="U6" s="47"/>
      <c r="V6" s="47"/>
      <c r="W6" s="47"/>
      <c r="X6" s="47"/>
      <c r="Y6" s="47"/>
      <c r="Z6" s="47"/>
      <c r="AA6" s="47"/>
      <c r="AB6" s="47"/>
      <c r="AC6" s="47"/>
      <c r="AD6" s="47"/>
      <c r="AE6" s="47"/>
      <c r="AF6" s="47"/>
      <c r="AG6" s="47"/>
    </row>
    <row r="7" spans="1:33" ht="15.75" customHeight="1" x14ac:dyDescent="0.25">
      <c r="A7" s="223" t="s">
        <v>52</v>
      </c>
      <c r="B7" s="223"/>
      <c r="C7" s="223"/>
      <c r="D7" s="223"/>
      <c r="E7" s="223"/>
      <c r="F7" s="223"/>
      <c r="G7" s="223"/>
      <c r="H7" s="223"/>
      <c r="I7" s="223"/>
      <c r="J7" s="223"/>
      <c r="K7" s="223"/>
      <c r="L7" s="223"/>
      <c r="M7" s="223"/>
      <c r="N7" s="223"/>
      <c r="O7" s="223"/>
      <c r="P7" s="223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</row>
    <row r="8" spans="1:33" ht="18.75" x14ac:dyDescent="0.3">
      <c r="A8" s="224" t="str">
        <f>'r1-'!A8:Q8</f>
        <v>Год раскрытия информации: 2020 год</v>
      </c>
      <c r="B8" s="224"/>
      <c r="C8" s="224"/>
      <c r="D8" s="224"/>
      <c r="E8" s="224"/>
      <c r="F8" s="224"/>
      <c r="G8" s="224"/>
      <c r="H8" s="224"/>
      <c r="I8" s="224"/>
      <c r="J8" s="224"/>
      <c r="K8" s="224"/>
      <c r="L8" s="224"/>
      <c r="M8" s="224"/>
      <c r="N8" s="224"/>
      <c r="O8" s="224"/>
      <c r="P8" s="224"/>
      <c r="Q8" s="51"/>
      <c r="R8" s="51"/>
      <c r="S8" s="51"/>
      <c r="T8" s="49"/>
      <c r="U8" s="49"/>
      <c r="V8" s="49"/>
      <c r="W8" s="49"/>
      <c r="X8" s="49"/>
      <c r="Y8" s="49"/>
      <c r="Z8" s="49"/>
      <c r="AA8" s="49"/>
      <c r="AB8" s="49"/>
      <c r="AC8" s="49"/>
      <c r="AD8" s="49"/>
      <c r="AE8" s="49"/>
      <c r="AF8" s="49"/>
      <c r="AG8" s="49"/>
    </row>
    <row r="9" spans="1:33" ht="35.25" customHeight="1" x14ac:dyDescent="0.3">
      <c r="A9" s="225" t="str">
        <f>'r1-'!A9:Q9</f>
        <v>Наименование инвестиционного проекта:Реконструкция РП В-46 пос. Южный-1 Багратионовского р-на</v>
      </c>
      <c r="B9" s="225"/>
      <c r="C9" s="225"/>
      <c r="D9" s="225"/>
      <c r="E9" s="225"/>
      <c r="F9" s="225"/>
      <c r="G9" s="225"/>
      <c r="H9" s="225"/>
      <c r="I9" s="225"/>
      <c r="J9" s="225"/>
      <c r="K9" s="225"/>
      <c r="L9" s="225"/>
      <c r="M9" s="225"/>
      <c r="N9" s="225"/>
      <c r="O9" s="225"/>
      <c r="P9" s="225"/>
      <c r="Q9" s="51"/>
      <c r="R9" s="51"/>
      <c r="S9" s="51"/>
      <c r="T9" s="49"/>
      <c r="U9" s="49"/>
      <c r="V9" s="49"/>
      <c r="W9" s="49"/>
      <c r="X9" s="49"/>
      <c r="Y9" s="49"/>
      <c r="Z9" s="49"/>
      <c r="AA9" s="49"/>
      <c r="AB9" s="49"/>
      <c r="AC9" s="49"/>
      <c r="AD9" s="49"/>
      <c r="AE9" s="49"/>
      <c r="AF9" s="49"/>
      <c r="AG9" s="49"/>
    </row>
    <row r="10" spans="1:33" ht="18.75" x14ac:dyDescent="0.25">
      <c r="A10" s="226" t="str">
        <f>'r1-'!A10:Q10</f>
        <v>Идентификатор инвестиционного проекта: J 19-06</v>
      </c>
      <c r="B10" s="226"/>
      <c r="C10" s="226"/>
      <c r="D10" s="226"/>
      <c r="E10" s="226"/>
      <c r="F10" s="226"/>
      <c r="G10" s="226"/>
      <c r="H10" s="226"/>
      <c r="I10" s="226"/>
      <c r="J10" s="226"/>
      <c r="K10" s="226"/>
      <c r="L10" s="226"/>
      <c r="M10" s="226"/>
      <c r="N10" s="226"/>
      <c r="O10" s="226"/>
      <c r="P10" s="226"/>
      <c r="Q10" s="45"/>
      <c r="R10" s="45"/>
      <c r="S10" s="45"/>
      <c r="T10" s="45"/>
      <c r="U10" s="45"/>
      <c r="V10" s="45"/>
      <c r="W10" s="45"/>
      <c r="X10" s="45"/>
      <c r="Y10" s="45"/>
      <c r="Z10" s="45"/>
      <c r="AA10" s="45"/>
      <c r="AB10" s="45"/>
      <c r="AC10" s="45"/>
      <c r="AD10" s="45"/>
      <c r="AE10" s="45"/>
      <c r="AF10" s="45"/>
      <c r="AG10" s="45"/>
    </row>
    <row r="11" spans="1:33" ht="18.75" x14ac:dyDescent="0.3">
      <c r="A11" s="227" t="str">
        <f>'r1-'!A11:Q11</f>
        <v xml:space="preserve">Утвержденные плановые значения показателей приведены в соответствии </v>
      </c>
      <c r="B11" s="227"/>
      <c r="C11" s="227"/>
      <c r="D11" s="227"/>
      <c r="E11" s="227"/>
      <c r="F11" s="227"/>
      <c r="G11" s="227"/>
      <c r="H11" s="227"/>
      <c r="I11" s="227"/>
      <c r="J11" s="227"/>
      <c r="K11" s="227"/>
      <c r="L11" s="227"/>
      <c r="M11" s="227"/>
      <c r="N11" s="227"/>
      <c r="O11" s="227"/>
      <c r="P11" s="227"/>
      <c r="Q11" s="51"/>
      <c r="R11" s="51"/>
      <c r="S11" s="51"/>
      <c r="T11" s="49"/>
      <c r="U11" s="49"/>
      <c r="V11" s="49"/>
      <c r="W11" s="49"/>
      <c r="X11" s="49"/>
      <c r="Y11" s="49"/>
      <c r="Z11" s="49"/>
      <c r="AA11" s="49"/>
      <c r="AB11" s="49"/>
      <c r="AC11" s="49"/>
      <c r="AD11" s="49"/>
      <c r="AE11" s="49"/>
      <c r="AF11" s="49"/>
      <c r="AG11" s="49"/>
    </row>
    <row r="12" spans="1:33" s="41" customFormat="1" ht="22.5" customHeight="1" x14ac:dyDescent="0.3">
      <c r="A12" s="228" t="s">
        <v>53</v>
      </c>
      <c r="B12" s="228"/>
      <c r="C12" s="228"/>
      <c r="D12" s="228"/>
      <c r="E12" s="228"/>
      <c r="F12" s="228"/>
      <c r="G12" s="228"/>
      <c r="H12" s="228"/>
      <c r="I12" s="228"/>
      <c r="J12" s="228"/>
      <c r="K12" s="228"/>
      <c r="L12" s="228"/>
      <c r="M12" s="228"/>
      <c r="N12" s="228"/>
      <c r="O12" s="228"/>
      <c r="P12" s="228"/>
      <c r="Q12" s="18"/>
      <c r="R12" s="18"/>
      <c r="S12" s="1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</row>
    <row r="13" spans="1:33" s="41" customFormat="1" ht="18.75" x14ac:dyDescent="0.3">
      <c r="A13" s="229" t="str">
        <f>'r1-'!A13:Q13</f>
        <v>Субъекты Российской Федерации, на территории которых реализуется инвестиционный проект: Калининградская область</v>
      </c>
      <c r="B13" s="229"/>
      <c r="C13" s="229"/>
      <c r="D13" s="229"/>
      <c r="E13" s="229"/>
      <c r="F13" s="229"/>
      <c r="G13" s="229"/>
      <c r="H13" s="229"/>
      <c r="I13" s="229"/>
      <c r="J13" s="229"/>
      <c r="K13" s="229"/>
      <c r="L13" s="229"/>
      <c r="M13" s="229"/>
      <c r="N13" s="229"/>
      <c r="O13" s="229"/>
      <c r="P13" s="229"/>
      <c r="Q13" s="18"/>
      <c r="R13" s="18"/>
      <c r="S13" s="1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</row>
    <row r="14" spans="1:33" s="41" customFormat="1" ht="18.75" x14ac:dyDescent="0.3">
      <c r="A14" s="229" t="str">
        <f>'r1-'!A14:Q14</f>
        <v>Тип инвестиционного проекта: строительство</v>
      </c>
      <c r="B14" s="229"/>
      <c r="C14" s="229"/>
      <c r="D14" s="229"/>
      <c r="E14" s="229"/>
      <c r="F14" s="229"/>
      <c r="G14" s="229"/>
      <c r="H14" s="229"/>
      <c r="I14" s="229"/>
      <c r="J14" s="229"/>
      <c r="K14" s="229"/>
      <c r="L14" s="229"/>
      <c r="M14" s="229"/>
      <c r="N14" s="229"/>
      <c r="O14" s="229"/>
      <c r="P14" s="229"/>
      <c r="Q14" s="18"/>
      <c r="R14" s="18"/>
      <c r="S14" s="1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</row>
    <row r="15" spans="1:33" s="41" customFormat="1" ht="18.75" customHeight="1" x14ac:dyDescent="0.3">
      <c r="A15" s="228" t="s">
        <v>60</v>
      </c>
      <c r="B15" s="228"/>
      <c r="C15" s="228"/>
      <c r="D15" s="228"/>
      <c r="E15" s="228"/>
      <c r="F15" s="228"/>
      <c r="G15" s="228"/>
      <c r="H15" s="228"/>
      <c r="I15" s="228"/>
      <c r="J15" s="228"/>
      <c r="K15" s="228"/>
      <c r="L15" s="228"/>
      <c r="M15" s="228"/>
      <c r="N15" s="228"/>
      <c r="O15" s="228"/>
      <c r="P15" s="228"/>
      <c r="Q15" s="18"/>
      <c r="R15" s="18"/>
      <c r="S15" s="1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</row>
    <row r="17" spans="1:25" ht="42" customHeight="1" x14ac:dyDescent="0.25">
      <c r="A17" s="202" t="s">
        <v>66</v>
      </c>
      <c r="B17" s="202"/>
      <c r="C17" s="202"/>
      <c r="D17" s="202"/>
      <c r="E17" s="202"/>
      <c r="F17" s="202"/>
      <c r="G17" s="202"/>
      <c r="J17" s="33"/>
      <c r="K17" s="33"/>
    </row>
    <row r="18" spans="1:25" ht="36" customHeight="1" x14ac:dyDescent="0.25">
      <c r="A18" s="78" t="s">
        <v>0</v>
      </c>
      <c r="B18" s="1" t="s">
        <v>65</v>
      </c>
      <c r="C18" s="203" t="s">
        <v>47</v>
      </c>
      <c r="D18" s="203"/>
      <c r="E18" s="171" t="s">
        <v>48</v>
      </c>
      <c r="F18" s="171"/>
      <c r="G18" s="171"/>
      <c r="I18" s="55"/>
      <c r="J18" s="55"/>
      <c r="K18" s="106"/>
      <c r="L18" s="24"/>
      <c r="M18" s="27"/>
      <c r="N18" s="24"/>
      <c r="O18" s="33"/>
      <c r="P18" s="24"/>
      <c r="Q18" s="54"/>
    </row>
    <row r="19" spans="1:25" ht="15" customHeight="1" x14ac:dyDescent="0.25">
      <c r="A19" s="79">
        <v>1</v>
      </c>
      <c r="B19" s="57">
        <v>2</v>
      </c>
      <c r="C19" s="204">
        <v>3</v>
      </c>
      <c r="D19" s="205"/>
      <c r="E19" s="206">
        <v>3</v>
      </c>
      <c r="F19" s="207"/>
      <c r="G19" s="208"/>
      <c r="I19" s="105"/>
      <c r="J19" s="36"/>
      <c r="K19" s="105"/>
      <c r="L19" s="36"/>
      <c r="M19" s="105"/>
      <c r="N19" s="36"/>
      <c r="O19" s="105"/>
      <c r="P19" s="36"/>
      <c r="Q19" s="105"/>
    </row>
    <row r="20" spans="1:25" ht="90.75" customHeight="1" x14ac:dyDescent="0.25">
      <c r="A20" s="80">
        <v>1</v>
      </c>
      <c r="B20" s="53" t="s">
        <v>67</v>
      </c>
      <c r="C20" s="230">
        <f>E20</f>
        <v>13406.960000000001</v>
      </c>
      <c r="D20" s="230"/>
      <c r="E20" s="230">
        <f>'r1-'!R63+т2!P46+т3!K16+т4!P22+т5!P26</f>
        <v>13406.960000000001</v>
      </c>
      <c r="F20" s="230"/>
      <c r="G20" s="230"/>
      <c r="I20" s="105"/>
      <c r="J20" s="36"/>
      <c r="K20" s="33"/>
      <c r="L20" s="33"/>
      <c r="M20" s="54"/>
      <c r="N20" s="54"/>
      <c r="O20" s="54"/>
      <c r="P20" s="54"/>
      <c r="Q20" s="54"/>
    </row>
    <row r="21" spans="1:25" x14ac:dyDescent="0.25">
      <c r="A21" s="80">
        <v>2</v>
      </c>
      <c r="B21" s="2" t="s">
        <v>214</v>
      </c>
      <c r="C21" s="231">
        <f>C20*0.18</f>
        <v>2413.2528000000002</v>
      </c>
      <c r="D21" s="231"/>
      <c r="E21" s="231">
        <f>E20*0.2</f>
        <v>2681.3920000000003</v>
      </c>
      <c r="F21" s="231"/>
      <c r="G21" s="231"/>
      <c r="I21" s="105"/>
      <c r="J21" s="34"/>
      <c r="K21" s="109"/>
      <c r="L21" s="109"/>
      <c r="M21" s="110">
        <v>2018</v>
      </c>
      <c r="N21" s="110">
        <v>2019</v>
      </c>
      <c r="O21" s="110">
        <v>2020</v>
      </c>
      <c r="P21" s="34">
        <v>2021</v>
      </c>
      <c r="Q21" s="109">
        <v>2022</v>
      </c>
      <c r="R21" s="109">
        <v>2023</v>
      </c>
      <c r="S21" s="110">
        <v>2024</v>
      </c>
      <c r="T21" s="110">
        <v>2025</v>
      </c>
      <c r="U21" s="110">
        <v>2026</v>
      </c>
      <c r="V21" s="34">
        <v>2027</v>
      </c>
      <c r="W21" s="109">
        <v>2028</v>
      </c>
      <c r="X21" s="109">
        <v>2029</v>
      </c>
      <c r="Y21" s="110">
        <v>2030</v>
      </c>
    </row>
    <row r="22" spans="1:25" ht="112.5" customHeight="1" x14ac:dyDescent="0.25">
      <c r="A22" s="80">
        <v>3</v>
      </c>
      <c r="B22" s="2" t="s">
        <v>125</v>
      </c>
      <c r="C22" s="231">
        <f>E22</f>
        <v>16088.352000000001</v>
      </c>
      <c r="D22" s="231"/>
      <c r="E22" s="231">
        <f>E20+E21</f>
        <v>16088.352000000001</v>
      </c>
      <c r="F22" s="231"/>
      <c r="G22" s="231"/>
      <c r="H22" s="102">
        <f>E22/1000</f>
        <v>16.088352</v>
      </c>
      <c r="I22" s="105"/>
      <c r="J22" s="126"/>
      <c r="K22" s="126"/>
      <c r="L22" s="126"/>
      <c r="M22" s="126">
        <v>104.4</v>
      </c>
      <c r="N22" s="126">
        <v>104.6</v>
      </c>
      <c r="O22" s="109">
        <f>N22</f>
        <v>104.6</v>
      </c>
      <c r="P22" s="109">
        <f t="shared" ref="P22:Y22" si="0">O22</f>
        <v>104.6</v>
      </c>
      <c r="Q22" s="109">
        <f t="shared" si="0"/>
        <v>104.6</v>
      </c>
      <c r="R22" s="109">
        <f t="shared" si="0"/>
        <v>104.6</v>
      </c>
      <c r="S22" s="109">
        <f t="shared" si="0"/>
        <v>104.6</v>
      </c>
      <c r="T22" s="109">
        <f t="shared" si="0"/>
        <v>104.6</v>
      </c>
      <c r="U22" s="109">
        <f t="shared" si="0"/>
        <v>104.6</v>
      </c>
      <c r="V22" s="109">
        <f t="shared" si="0"/>
        <v>104.6</v>
      </c>
      <c r="W22" s="109">
        <f t="shared" si="0"/>
        <v>104.6</v>
      </c>
      <c r="X22" s="109">
        <f t="shared" si="0"/>
        <v>104.6</v>
      </c>
      <c r="Y22" s="109">
        <f t="shared" si="0"/>
        <v>104.6</v>
      </c>
    </row>
    <row r="23" spans="1:25" ht="53.25" customHeight="1" x14ac:dyDescent="0.25">
      <c r="A23" s="56" t="s">
        <v>151</v>
      </c>
      <c r="B23" s="70" t="s">
        <v>69</v>
      </c>
      <c r="C23" s="232">
        <f>E23</f>
        <v>17972.950434050301</v>
      </c>
      <c r="D23" s="233"/>
      <c r="E23" s="232">
        <f>E24+(E22-E24)*((E27/E26*(M22+100)/200)+E28/E26*(N22+100)/200*M22/100+E29/E26*((O22+100)/200*N22/100*M22/100)+E30/E26*(P22+100)/200*O22/100*M22/100)+E31/E26*((Q22+100)/200*P22/100*O22/100*N22/100*M22/100)+E32/E26*((R22+100)/200*Q22/100*P22/100*O22/100*N22/100*M22/100)+E33/E26*((S22+100)/200*R22/100*Q22/100*P22/100*O22/100*N22/100*M22/100)</f>
        <v>17972.950434050301</v>
      </c>
      <c r="F23" s="233"/>
      <c r="G23" s="234"/>
      <c r="I23" s="105"/>
      <c r="J23" s="36"/>
      <c r="K23" s="33"/>
      <c r="L23" s="33"/>
      <c r="M23" s="54"/>
      <c r="N23" s="54"/>
      <c r="O23" s="54"/>
      <c r="P23" s="54"/>
      <c r="Q23" s="54"/>
    </row>
    <row r="24" spans="1:25" ht="69" customHeight="1" x14ac:dyDescent="0.25">
      <c r="A24" s="56" t="s">
        <v>152</v>
      </c>
      <c r="B24" s="58" t="s">
        <v>126</v>
      </c>
      <c r="C24" s="235">
        <f>E24</f>
        <v>0</v>
      </c>
      <c r="D24" s="236"/>
      <c r="E24" s="235">
        <v>0</v>
      </c>
      <c r="F24" s="236"/>
      <c r="G24" s="237"/>
      <c r="H24" s="6"/>
      <c r="I24" s="6"/>
      <c r="J24" s="33"/>
      <c r="K24" s="33" t="s">
        <v>61</v>
      </c>
    </row>
    <row r="25" spans="1:25" ht="53.25" customHeight="1" x14ac:dyDescent="0.25">
      <c r="A25" s="56" t="s">
        <v>153</v>
      </c>
      <c r="B25" s="58" t="s">
        <v>150</v>
      </c>
      <c r="C25" s="235">
        <f>E25</f>
        <v>16088.352000000001</v>
      </c>
      <c r="D25" s="236"/>
      <c r="E25" s="235">
        <f>E22-E24</f>
        <v>16088.352000000001</v>
      </c>
      <c r="F25" s="236"/>
      <c r="G25" s="237"/>
      <c r="H25" s="111"/>
      <c r="I25" s="112"/>
      <c r="J25" s="33"/>
      <c r="K25" s="33"/>
    </row>
    <row r="26" spans="1:25" ht="84" customHeight="1" x14ac:dyDescent="0.25">
      <c r="A26" s="56" t="s">
        <v>149</v>
      </c>
      <c r="B26" s="58" t="s">
        <v>68</v>
      </c>
      <c r="C26" s="235">
        <f>E26</f>
        <v>14566.340860859458</v>
      </c>
      <c r="D26" s="236"/>
      <c r="E26" s="235">
        <f>SUM(E27:G33)</f>
        <v>14566.340860859458</v>
      </c>
      <c r="F26" s="236"/>
      <c r="G26" s="237"/>
      <c r="H26" s="111"/>
      <c r="I26" s="6"/>
      <c r="J26" s="113"/>
      <c r="K26" s="113"/>
    </row>
    <row r="27" spans="1:25" x14ac:dyDescent="0.25">
      <c r="A27" s="56" t="s">
        <v>62</v>
      </c>
      <c r="B27" s="114" t="s">
        <v>163</v>
      </c>
      <c r="C27" s="235">
        <f>E27</f>
        <v>0</v>
      </c>
      <c r="D27" s="236"/>
      <c r="E27" s="235">
        <v>0</v>
      </c>
      <c r="F27" s="236"/>
      <c r="G27" s="237"/>
      <c r="H27" s="6"/>
      <c r="I27" s="6"/>
    </row>
    <row r="28" spans="1:25" x14ac:dyDescent="0.25">
      <c r="A28" s="56" t="s">
        <v>63</v>
      </c>
      <c r="B28" s="114" t="s">
        <v>164</v>
      </c>
      <c r="C28" s="235">
        <f t="shared" ref="C28:C31" si="1">E28</f>
        <v>0</v>
      </c>
      <c r="D28" s="236"/>
      <c r="E28" s="235">
        <v>0</v>
      </c>
      <c r="F28" s="236"/>
      <c r="G28" s="237"/>
      <c r="H28" s="6"/>
      <c r="I28" s="6"/>
    </row>
    <row r="29" spans="1:25" x14ac:dyDescent="0.25">
      <c r="A29" s="56" t="s">
        <v>70</v>
      </c>
      <c r="B29" s="114" t="s">
        <v>165</v>
      </c>
      <c r="C29" s="235">
        <f t="shared" si="1"/>
        <v>10870</v>
      </c>
      <c r="D29" s="236"/>
      <c r="E29" s="235">
        <f>'[1]2'!$AI$63*1000</f>
        <v>10870</v>
      </c>
      <c r="F29" s="236"/>
      <c r="G29" s="237"/>
      <c r="H29" s="6"/>
      <c r="I29" s="6"/>
    </row>
    <row r="30" spans="1:25" x14ac:dyDescent="0.25">
      <c r="A30" s="56" t="s">
        <v>169</v>
      </c>
      <c r="B30" s="114" t="s">
        <v>173</v>
      </c>
      <c r="C30" s="235">
        <f t="shared" si="1"/>
        <v>3696.3408608594577</v>
      </c>
      <c r="D30" s="236"/>
      <c r="E30" s="235">
        <f>'[1]2'!$AS$63*1000</f>
        <v>3696.3408608594577</v>
      </c>
      <c r="F30" s="236"/>
      <c r="G30" s="237"/>
      <c r="H30" s="6"/>
      <c r="I30" s="6"/>
    </row>
    <row r="31" spans="1:25" ht="15.75" customHeight="1" x14ac:dyDescent="0.25">
      <c r="A31" s="56" t="s">
        <v>170</v>
      </c>
      <c r="B31" s="114" t="s">
        <v>174</v>
      </c>
      <c r="C31" s="235">
        <f t="shared" si="1"/>
        <v>0</v>
      </c>
      <c r="D31" s="236"/>
      <c r="E31" s="235">
        <v>0</v>
      </c>
      <c r="F31" s="236"/>
      <c r="G31" s="237"/>
      <c r="H31" s="6"/>
      <c r="I31" s="6"/>
    </row>
    <row r="32" spans="1:25" ht="15.75" customHeight="1" x14ac:dyDescent="0.25">
      <c r="A32" s="56" t="s">
        <v>171</v>
      </c>
      <c r="B32" s="114" t="s">
        <v>175</v>
      </c>
      <c r="C32" s="235">
        <f>E32</f>
        <v>0</v>
      </c>
      <c r="D32" s="236"/>
      <c r="E32" s="235">
        <v>0</v>
      </c>
      <c r="F32" s="236"/>
      <c r="G32" s="237"/>
      <c r="H32" s="6"/>
      <c r="I32" s="6"/>
    </row>
    <row r="33" spans="1:20" ht="15.75" customHeight="1" x14ac:dyDescent="0.25">
      <c r="A33" s="56" t="s">
        <v>172</v>
      </c>
      <c r="B33" s="114" t="s">
        <v>176</v>
      </c>
      <c r="C33" s="235">
        <f t="shared" ref="C33" si="2">E33</f>
        <v>0</v>
      </c>
      <c r="D33" s="236"/>
      <c r="E33" s="235">
        <v>0</v>
      </c>
      <c r="F33" s="236"/>
      <c r="G33" s="237"/>
      <c r="H33" s="6"/>
      <c r="I33" s="6"/>
    </row>
    <row r="34" spans="1:20" ht="63.75" x14ac:dyDescent="0.25">
      <c r="A34" s="56" t="s">
        <v>177</v>
      </c>
      <c r="B34" s="115" t="s">
        <v>179</v>
      </c>
      <c r="C34" s="238">
        <f>C23/1000</f>
        <v>17.972950434050301</v>
      </c>
      <c r="D34" s="239"/>
      <c r="E34" s="240">
        <f>E23/1000</f>
        <v>17.972950434050301</v>
      </c>
      <c r="F34" s="240"/>
      <c r="G34" s="240"/>
      <c r="H34" s="116"/>
      <c r="I34" s="121">
        <f>E23/1000</f>
        <v>17.972950434050301</v>
      </c>
    </row>
    <row r="35" spans="1:20" x14ac:dyDescent="0.25">
      <c r="A35" s="117"/>
      <c r="B35" s="117"/>
      <c r="C35" s="118"/>
      <c r="D35" s="118"/>
      <c r="E35" s="119"/>
      <c r="F35" s="119"/>
      <c r="G35" s="119"/>
      <c r="H35" s="120"/>
      <c r="I35" s="120"/>
    </row>
    <row r="36" spans="1:20" x14ac:dyDescent="0.25">
      <c r="A36" s="103" t="s">
        <v>180</v>
      </c>
      <c r="G36" s="104" t="s">
        <v>181</v>
      </c>
      <c r="K36" s="103"/>
      <c r="L36" s="103"/>
      <c r="M36" s="103"/>
      <c r="N36" s="103"/>
      <c r="O36" s="103"/>
      <c r="P36" s="92"/>
      <c r="Q36" s="36"/>
      <c r="R36" s="54"/>
      <c r="S36" s="54"/>
      <c r="T36" s="54"/>
    </row>
    <row r="37" spans="1:20" ht="36" customHeight="1" x14ac:dyDescent="0.25">
      <c r="A37" s="103" t="s">
        <v>182</v>
      </c>
      <c r="I37" s="188"/>
      <c r="J37" s="188"/>
      <c r="K37" s="188"/>
      <c r="L37" s="188"/>
      <c r="M37" s="188"/>
      <c r="N37" s="188"/>
      <c r="O37" s="188"/>
      <c r="P37" s="92"/>
      <c r="Q37" s="36"/>
      <c r="R37" s="54"/>
      <c r="S37" s="54"/>
      <c r="T37" s="54"/>
    </row>
    <row r="38" spans="1:20" ht="31.5" customHeight="1" x14ac:dyDescent="0.25">
      <c r="H38" s="102" t="s">
        <v>61</v>
      </c>
    </row>
    <row r="39" spans="1:20" s="54" customFormat="1" ht="69.75" customHeight="1" x14ac:dyDescent="0.25">
      <c r="H39" s="105"/>
      <c r="I39" s="36"/>
    </row>
    <row r="40" spans="1:20" s="54" customFormat="1" ht="18.75" customHeight="1" x14ac:dyDescent="0.25">
      <c r="A40" s="188"/>
      <c r="B40" s="188"/>
      <c r="C40" s="188"/>
      <c r="D40" s="188"/>
      <c r="E40" s="188"/>
      <c r="F40" s="188"/>
      <c r="G40" s="188"/>
      <c r="H40" s="105"/>
      <c r="I40" s="36"/>
    </row>
    <row r="41" spans="1:20" s="54" customFormat="1" ht="41.25" customHeight="1" x14ac:dyDescent="0.25">
      <c r="A41" s="218" t="s">
        <v>133</v>
      </c>
      <c r="B41" s="218"/>
      <c r="C41" s="218"/>
      <c r="D41" s="218"/>
      <c r="E41" s="218"/>
      <c r="F41" s="218"/>
      <c r="G41" s="218"/>
      <c r="H41" s="105"/>
      <c r="I41" s="36"/>
    </row>
    <row r="42" spans="1:20" s="54" customFormat="1" ht="38.25" customHeight="1" x14ac:dyDescent="0.25">
      <c r="A42" s="219" t="s">
        <v>130</v>
      </c>
      <c r="B42" s="219"/>
      <c r="C42" s="219"/>
      <c r="D42" s="219"/>
      <c r="E42" s="219"/>
      <c r="F42" s="219"/>
      <c r="G42" s="219"/>
      <c r="H42"/>
      <c r="I42" s="36"/>
    </row>
    <row r="43" spans="1:20" s="54" customFormat="1" ht="18.75" customHeight="1" x14ac:dyDescent="0.25">
      <c r="A43" s="219" t="s">
        <v>131</v>
      </c>
      <c r="B43" s="219"/>
      <c r="C43" s="219"/>
      <c r="D43" s="219"/>
      <c r="E43" s="219"/>
      <c r="F43" s="219"/>
      <c r="G43" s="219"/>
      <c r="H43" s="105"/>
      <c r="I43" s="36"/>
    </row>
    <row r="44" spans="1:20" s="54" customFormat="1" ht="217.5" customHeight="1" x14ac:dyDescent="0.25">
      <c r="A44" s="219" t="s">
        <v>132</v>
      </c>
      <c r="B44" s="219"/>
      <c r="C44" s="219"/>
      <c r="D44" s="219"/>
      <c r="E44" s="219"/>
      <c r="F44" s="219"/>
      <c r="G44" s="219"/>
      <c r="H44" s="105"/>
      <c r="I44" s="36"/>
    </row>
    <row r="45" spans="1:20" ht="53.25" customHeight="1" x14ac:dyDescent="0.25">
      <c r="A45" s="184"/>
      <c r="B45" s="186"/>
      <c r="C45" s="186"/>
      <c r="D45" s="186"/>
      <c r="E45" s="186"/>
      <c r="F45" s="186"/>
      <c r="G45" s="186"/>
    </row>
    <row r="46" spans="1:20" x14ac:dyDescent="0.25">
      <c r="A46" s="187"/>
      <c r="B46" s="187"/>
      <c r="C46" s="187"/>
      <c r="D46" s="187"/>
      <c r="E46" s="187"/>
      <c r="F46" s="187"/>
      <c r="G46" s="187"/>
    </row>
    <row r="47" spans="1:20" x14ac:dyDescent="0.25">
      <c r="B47"/>
    </row>
    <row r="51" spans="2:2" x14ac:dyDescent="0.25">
      <c r="B51"/>
    </row>
  </sheetData>
  <mergeCells count="55">
    <mergeCell ref="I37:O37"/>
    <mergeCell ref="A40:G40"/>
    <mergeCell ref="A41:G41"/>
    <mergeCell ref="A42:G42"/>
    <mergeCell ref="A43:G43"/>
    <mergeCell ref="C34:D34"/>
    <mergeCell ref="E34:G34"/>
    <mergeCell ref="A45:G45"/>
    <mergeCell ref="A46:G46"/>
    <mergeCell ref="A44:G44"/>
    <mergeCell ref="C31:D31"/>
    <mergeCell ref="E31:G31"/>
    <mergeCell ref="C32:D32"/>
    <mergeCell ref="E32:G32"/>
    <mergeCell ref="C33:D33"/>
    <mergeCell ref="E33:G33"/>
    <mergeCell ref="C28:D28"/>
    <mergeCell ref="E28:G28"/>
    <mergeCell ref="C29:D29"/>
    <mergeCell ref="E29:G29"/>
    <mergeCell ref="C30:D30"/>
    <mergeCell ref="E30:G30"/>
    <mergeCell ref="C25:D25"/>
    <mergeCell ref="E25:G25"/>
    <mergeCell ref="C26:D26"/>
    <mergeCell ref="E26:G26"/>
    <mergeCell ref="C27:D27"/>
    <mergeCell ref="E27:G27"/>
    <mergeCell ref="C22:D22"/>
    <mergeCell ref="E22:G22"/>
    <mergeCell ref="C23:D23"/>
    <mergeCell ref="E23:G23"/>
    <mergeCell ref="C24:D24"/>
    <mergeCell ref="E24:G24"/>
    <mergeCell ref="E18:G18"/>
    <mergeCell ref="C20:D20"/>
    <mergeCell ref="E20:G20"/>
    <mergeCell ref="C21:D21"/>
    <mergeCell ref="E21:G21"/>
    <mergeCell ref="A4:P4"/>
    <mergeCell ref="A5:P5"/>
    <mergeCell ref="A6:P6"/>
    <mergeCell ref="A7:P7"/>
    <mergeCell ref="C19:D19"/>
    <mergeCell ref="E19:G19"/>
    <mergeCell ref="A8:P8"/>
    <mergeCell ref="A9:P9"/>
    <mergeCell ref="A10:P10"/>
    <mergeCell ref="A11:P11"/>
    <mergeCell ref="A12:P12"/>
    <mergeCell ref="A13:P13"/>
    <mergeCell ref="A14:P14"/>
    <mergeCell ref="A15:P15"/>
    <mergeCell ref="A17:G17"/>
    <mergeCell ref="C18:D1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10</vt:i4>
      </vt:variant>
    </vt:vector>
  </HeadingPairs>
  <TitlesOfParts>
    <vt:vector size="18" baseType="lpstr">
      <vt:lpstr>r1-</vt:lpstr>
      <vt:lpstr>т2</vt:lpstr>
      <vt:lpstr>т3</vt:lpstr>
      <vt:lpstr>т4</vt:lpstr>
      <vt:lpstr>с</vt:lpstr>
      <vt:lpstr>т5</vt:lpstr>
      <vt:lpstr>т6</vt:lpstr>
      <vt:lpstr>r6 Итог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V</cp:lastModifiedBy>
  <cp:lastPrinted>2016-06-09T08:22:50Z</cp:lastPrinted>
  <dcterms:created xsi:type="dcterms:W3CDTF">2009-07-27T10:10:26Z</dcterms:created>
  <dcterms:modified xsi:type="dcterms:W3CDTF">2020-02-16T18:37:54Z</dcterms:modified>
</cp:coreProperties>
</file>