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11760" activeTab="6"/>
  </bookViews>
  <sheets>
    <sheet name="т1" sheetId="1" r:id="rId1"/>
    <sheet name="т2" sheetId="2" r:id="rId2"/>
    <sheet name="т3" sheetId="3" r:id="rId3"/>
    <sheet name="т4" sheetId="4" r:id="rId4"/>
    <sheet name="т5" sheetId="5" r:id="rId5"/>
    <sheet name="c" sheetId="6" r:id="rId6"/>
    <sheet name="т6" sheetId="7" r:id="rId7"/>
  </sheets>
  <externalReferences>
    <externalReference r:id="rId8"/>
  </externalReferences>
  <calcPr calcId="144525"/>
</workbook>
</file>

<file path=xl/calcChain.xml><?xml version="1.0" encoding="utf-8"?>
<calcChain xmlns="http://schemas.openxmlformats.org/spreadsheetml/2006/main">
  <c r="C14" i="7" l="1"/>
  <c r="C12" i="7"/>
  <c r="C13" i="7" l="1"/>
  <c r="A11" i="6" l="1"/>
  <c r="A10" i="6"/>
  <c r="A9" i="6"/>
  <c r="A6" i="6"/>
  <c r="A11" i="5"/>
  <c r="A10" i="5"/>
  <c r="A6" i="5"/>
  <c r="A9" i="5"/>
  <c r="A11" i="4"/>
  <c r="A10" i="4"/>
  <c r="A9" i="4"/>
  <c r="A6" i="4"/>
  <c r="A11" i="3"/>
  <c r="A10" i="3"/>
  <c r="A6" i="3"/>
  <c r="A9" i="3"/>
  <c r="A10" i="1"/>
  <c r="A9" i="1"/>
  <c r="A6" i="1"/>
  <c r="C9" i="7" l="1"/>
  <c r="V5" i="7"/>
  <c r="W5" i="7" s="1"/>
  <c r="P21" i="2"/>
  <c r="P22" i="2"/>
  <c r="P23" i="2"/>
  <c r="P24" i="2"/>
  <c r="P20" i="2"/>
  <c r="P25" i="2" l="1"/>
  <c r="C3" i="7" s="1"/>
  <c r="C4" i="7" s="1"/>
  <c r="C5" i="7" s="1"/>
  <c r="G5" i="7" s="1"/>
  <c r="C6" i="7" l="1"/>
  <c r="C8" i="7"/>
  <c r="C17" i="7" l="1"/>
  <c r="C19" i="7" s="1"/>
  <c r="G19" i="7" s="1"/>
  <c r="G6" i="7"/>
</calcChain>
</file>

<file path=xl/sharedStrings.xml><?xml version="1.0" encoding="utf-8"?>
<sst xmlns="http://schemas.openxmlformats.org/spreadsheetml/2006/main" count="902" uniqueCount="75">
  <si>
    <t/>
  </si>
  <si>
    <t>Приложение  № __</t>
  </si>
  <si>
    <t>к приказу Минэнерго России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</si>
  <si>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</si>
  <si>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</si>
  <si>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полное наименование субъекта электроэнергетики</t>
  </si>
  <si>
    <t>Год раскрытия информации: 2019</t>
  </si>
  <si>
    <t>Утвержденные плановые значения показателей приведены в соответствии с приказом Минэнерго России от 29.12.2017 года № 33@</t>
  </si>
  <si>
    <t>реквизиты решения органа исполнительной власти, утвердившего инвестиционную программу</t>
  </si>
  <si>
    <t>Субъекты Российской Федерации, на территории которых реализуется инвестиционный проект:  Калининградская обл.</t>
  </si>
  <si>
    <t xml:space="preserve">Таблица 1. Строительство ПС 35-750 кВ 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</si>
  <si>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</si>
  <si>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</si>
  <si>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</si>
  <si>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</si>
  <si>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</si>
  <si>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</si>
  <si>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</si>
  <si>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Технические характеристики (параметры) инвестиционного проекта</t>
  </si>
  <si>
    <t>Напряжение, кВ</t>
  </si>
  <si>
    <t>Технические характеристики</t>
  </si>
  <si>
    <t>Количество</t>
  </si>
  <si>
    <t>Единицы измерения</t>
  </si>
  <si>
    <t>Номер расценки</t>
  </si>
  <si>
    <t>Укрупненный норматив цены,  тыс рублей (без НДС)</t>
  </si>
  <si>
    <t>Величина затрат, тыс рублей (без НДС)</t>
  </si>
  <si>
    <t>рег.к.</t>
  </si>
  <si>
    <t>примечание</t>
  </si>
  <si>
    <t xml:space="preserve">Итого объем финансовых потребностей, тыс рублей (без НДС) </t>
  </si>
  <si>
    <t>-</t>
  </si>
  <si>
    <t xml:space="preserve">Таблица 2. Реконструкция ПС (элементов ПС), строительство элементов ПС 35-750 кВ </t>
  </si>
  <si>
    <t>УНЦ ИИК</t>
  </si>
  <si>
    <t xml:space="preserve">Прибор учета однофазный </t>
  </si>
  <si>
    <t>1 точка учета</t>
  </si>
  <si>
    <t>А1-01</t>
  </si>
  <si>
    <t xml:space="preserve">Прибор учета трехфазный </t>
  </si>
  <si>
    <t>А1-02</t>
  </si>
  <si>
    <t>Прибор учета трехфазный с ТТ</t>
  </si>
  <si>
    <t>А1-03</t>
  </si>
  <si>
    <t xml:space="preserve">УНЦ ИВКЭ </t>
  </si>
  <si>
    <t>ИВКЭ для ТП</t>
  </si>
  <si>
    <t>1 ед.</t>
  </si>
  <si>
    <t>А2-01</t>
  </si>
  <si>
    <t xml:space="preserve">Затраты на проектно-изыскательские работы для отдельных элементов электрических сетей </t>
  </si>
  <si>
    <t>1 объект</t>
  </si>
  <si>
    <t xml:space="preserve">Таблица 3. Строительство КТП, РП 10(6) кВ </t>
  </si>
  <si>
    <t xml:space="preserve">Таблица 4. Строительство (реконструкция) ВЛ 6-750 кВ </t>
  </si>
  <si>
    <t xml:space="preserve">Таблица 5. Строительство (реконструкция) КЛ 6-500 кВ </t>
  </si>
  <si>
    <t>Таблицы 6. Расчет площади С1 и С2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</si>
  <si>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</si>
  <si>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</si>
  <si>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Итого объем финансовых потребностей, определенный в соответствии с таблицами 1 - 5 в ценах, в которых рассчитаны укрупненные нормативы цены (без НДС)</t>
  </si>
  <si>
    <t>НДС (20%)</t>
  </si>
  <si>
    <t>Итого объем финансовых потребностей ОФПУНЦd, определенный в текущих ценах в соответствии с таблицами 1 - 5 в ценах, в которых рассчитаны укрупненные нормативы цены  (с НДС) 2)</t>
  </si>
  <si>
    <t>Объем финансовых потребностей ОФППРУНЦ (в прогнозных ценах с НДС)</t>
  </si>
  <si>
    <t>Фактический объем финансирования инвестиций по инвестиционному проекту Фd (с НДС) 2)</t>
  </si>
  <si>
    <t>Объем финансовых потребностей DОФПУНЦd  (с НДС) 2)</t>
  </si>
  <si>
    <t>Объем финансирования инвестиций по инвестиционному проекту ОФПРвсего (в прогнозных ценах с НДС), в том числе: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</si>
  <si>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</si>
  <si>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</si>
  <si>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</si>
  <si>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</si>
  <si>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Инвестиционная программа Акционерного общества "Западная энергетическая компания"</t>
  </si>
  <si>
    <t>Идентификатор инвестиционного проекта: J 19-18</t>
  </si>
  <si>
    <t>Утвержденные плановые значения показателей приведены в соответствии с приказом_______</t>
  </si>
  <si>
    <t>от 6 до 10,9</t>
  </si>
  <si>
    <t>П6-07</t>
  </si>
  <si>
    <t>2024 г</t>
  </si>
  <si>
    <t>2023 г.</t>
  </si>
  <si>
    <t>2022 г.</t>
  </si>
  <si>
    <t>2021 г.</t>
  </si>
  <si>
    <t>2020 г.</t>
  </si>
  <si>
    <t>2019 г.</t>
  </si>
  <si>
    <t>2018 г.</t>
  </si>
  <si>
    <t>Наименование инвестиционного проекта: Установка систем коммерческого учета электроэнергии по сетям 0,4-0,2 кВ от  ТП-1006, ТП-1015, ТП-810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</si>
</sst>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0.00"/>
    <numFmt numFmtId="165" formatCode="_-* #,##0.0\ _₽_-;\-* #,##0.0\ _₽_-;_-* &quot;-&quot;?\ _₽_-;_-@_-"/>
    <numFmt numFmtId="166" formatCode="#,##0.00_ ;\-#,##0.00\ "/>
  </numFmts>
  <fonts count="12" x14ac:knownFonts="1">
    <font>
      <sz val="11"/>
      <name val="Arial"/>
      <family val="1"/>
    </font>
    <font>
      <sz val="11"/>
      <name val="Arial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color rgb="FF1F497D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2">
    <xf numFmtId="0" fontId="0" fillId="0" borderId="0" xfId="0"/>
    <xf numFmtId="1" fontId="2" fillId="0" borderId="9" xfId="0" applyNumberFormat="1" applyFont="1" applyFill="1" applyBorder="1" applyAlignment="1">
      <alignment horizontal="center" vertical="center"/>
    </xf>
    <xf numFmtId="166" fontId="3" fillId="0" borderId="9" xfId="2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2" borderId="0" xfId="0" applyFont="1" applyFill="1"/>
    <xf numFmtId="0" fontId="2" fillId="0" borderId="1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4" fontId="2" fillId="3" borderId="8" xfId="0" applyNumberFormat="1" applyFont="1" applyFill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3" borderId="7" xfId="0" applyNumberFormat="1" applyFont="1" applyFill="1" applyBorder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4" fontId="2" fillId="3" borderId="5" xfId="0" applyNumberFormat="1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5" fontId="5" fillId="2" borderId="9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2" fillId="4" borderId="9" xfId="0" applyNumberFormat="1" applyFont="1" applyFill="1" applyBorder="1" applyAlignment="1">
      <alignment horizontal="center" vertical="center" wrapText="1"/>
    </xf>
    <xf numFmtId="165" fontId="2" fillId="0" borderId="9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/>
    </xf>
    <xf numFmtId="0" fontId="4" fillId="0" borderId="0" xfId="0" applyFont="1" applyFill="1" applyBorder="1"/>
    <xf numFmtId="0" fontId="7" fillId="0" borderId="0" xfId="0" applyFont="1"/>
    <xf numFmtId="0" fontId="8" fillId="0" borderId="0" xfId="0" applyFont="1"/>
    <xf numFmtId="4" fontId="2" fillId="3" borderId="5" xfId="0" applyNumberFormat="1" applyFont="1" applyFill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3" borderId="7" xfId="0" applyNumberFormat="1" applyFont="1" applyFill="1" applyBorder="1" applyAlignment="1">
      <alignment horizontal="right" vertical="center"/>
    </xf>
    <xf numFmtId="0" fontId="2" fillId="0" borderId="0" xfId="1" applyFont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right" vertical="center"/>
    </xf>
    <xf numFmtId="0" fontId="4" fillId="0" borderId="0" xfId="1" applyFont="1" applyAlignment="1">
      <alignment horizontal="right" vertical="center" wrapText="1"/>
    </xf>
    <xf numFmtId="0" fontId="4" fillId="0" borderId="0" xfId="1" applyFont="1" applyAlignment="1">
      <alignment horizontal="right" vertical="center" wrapText="1"/>
    </xf>
    <xf numFmtId="0" fontId="9" fillId="0" borderId="0" xfId="1" applyFont="1" applyAlignment="1">
      <alignment horizontal="center" vertical="center" wrapText="1"/>
    </xf>
    <xf numFmtId="0" fontId="4" fillId="0" borderId="0" xfId="0" applyFont="1"/>
    <xf numFmtId="0" fontId="2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top" wrapText="1"/>
    </xf>
    <xf numFmtId="0" fontId="2" fillId="0" borderId="1" xfId="1" applyFont="1" applyBorder="1" applyAlignment="1">
      <alignment horizontal="center" vertical="center" wrapText="1"/>
    </xf>
    <xf numFmtId="1" fontId="2" fillId="0" borderId="2" xfId="1" applyNumberFormat="1" applyFont="1" applyBorder="1" applyAlignment="1">
      <alignment horizontal="center" vertical="center" wrapText="1"/>
    </xf>
    <xf numFmtId="2" fontId="2" fillId="0" borderId="3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right" vertical="center"/>
    </xf>
    <xf numFmtId="164" fontId="4" fillId="0" borderId="0" xfId="0" applyNumberFormat="1" applyFont="1"/>
    <xf numFmtId="164" fontId="2" fillId="0" borderId="0" xfId="1" applyNumberFormat="1" applyFont="1" applyBorder="1" applyAlignment="1">
      <alignment horizontal="right" vertical="center"/>
    </xf>
    <xf numFmtId="0" fontId="4" fillId="0" borderId="0" xfId="1" applyFont="1" applyAlignment="1">
      <alignment horizontal="left" vertical="top" wrapText="1"/>
    </xf>
    <xf numFmtId="0" fontId="11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</cellXfs>
  <cellStyles count="3">
    <cellStyle name="Normal" xfId="1"/>
    <cellStyle name="Обычный" xfId="0" builtinId="0"/>
    <cellStyle name="Обычный 3" xfId="2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%20%2019-18_&#1087;&#1072;&#1089;&#1087;&#1086;&#1088;&#1090;_%20&#1091;&#1095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анализ эконом эфф1"/>
      <sheetName val="6.1. Паспорт сетевой график"/>
      <sheetName val="6.2. Паспорт фин осв ввод факт"/>
      <sheetName val="6.2. Паспорт фин осв ввод"/>
      <sheetName val="7. Паспорт отчет о закупке"/>
      <sheetName val="8. Общие свед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4">
          <cell r="L24">
            <v>5.9131180547009876</v>
          </cell>
          <cell r="P24">
            <v>5.1926631555802443</v>
          </cell>
          <cell r="T24">
            <v>1.6273103271287843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sqref="A1:XFD1048576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31" t="s">
        <v>0</v>
      </c>
      <c r="B1" s="31" t="s">
        <v>0</v>
      </c>
      <c r="C1" s="31" t="s">
        <v>0</v>
      </c>
      <c r="D1" s="31" t="s">
        <v>0</v>
      </c>
      <c r="E1" s="31" t="s">
        <v>0</v>
      </c>
      <c r="F1" s="31" t="s">
        <v>0</v>
      </c>
      <c r="G1" s="31" t="s">
        <v>0</v>
      </c>
      <c r="H1" s="31" t="s">
        <v>0</v>
      </c>
      <c r="I1" s="31" t="s">
        <v>0</v>
      </c>
      <c r="J1" s="31" t="s">
        <v>0</v>
      </c>
      <c r="K1" s="31" t="s">
        <v>0</v>
      </c>
      <c r="L1" s="31" t="s">
        <v>0</v>
      </c>
      <c r="M1" s="31" t="s">
        <v>0</v>
      </c>
      <c r="N1" s="31" t="s">
        <v>0</v>
      </c>
      <c r="O1" s="32" t="s">
        <v>1</v>
      </c>
      <c r="P1" s="32" t="s">
        <v>0</v>
      </c>
    </row>
    <row r="2" spans="1:16" x14ac:dyDescent="0.25">
      <c r="A2" s="31" t="s">
        <v>0</v>
      </c>
      <c r="B2" s="31" t="s">
        <v>0</v>
      </c>
      <c r="C2" s="31" t="s">
        <v>0</v>
      </c>
      <c r="D2" s="31" t="s">
        <v>0</v>
      </c>
      <c r="E2" s="31" t="s">
        <v>0</v>
      </c>
      <c r="F2" s="31" t="s">
        <v>0</v>
      </c>
      <c r="G2" s="31" t="s">
        <v>0</v>
      </c>
      <c r="H2" s="31" t="s">
        <v>0</v>
      </c>
      <c r="I2" s="31" t="s">
        <v>0</v>
      </c>
      <c r="J2" s="31" t="s">
        <v>0</v>
      </c>
      <c r="K2" s="31" t="s">
        <v>0</v>
      </c>
      <c r="L2" s="31" t="s">
        <v>0</v>
      </c>
      <c r="M2" s="31" t="s">
        <v>0</v>
      </c>
      <c r="N2" s="31" t="s">
        <v>0</v>
      </c>
      <c r="O2" s="32" t="s">
        <v>2</v>
      </c>
      <c r="P2" s="32" t="s">
        <v>0</v>
      </c>
    </row>
    <row r="3" spans="1:16" x14ac:dyDescent="0.25">
      <c r="A3" s="31" t="s">
        <v>0</v>
      </c>
      <c r="B3" s="31" t="s">
        <v>0</v>
      </c>
      <c r="C3" s="31" t="s">
        <v>0</v>
      </c>
      <c r="D3" s="31" t="s">
        <v>0</v>
      </c>
      <c r="E3" s="31" t="s">
        <v>0</v>
      </c>
      <c r="F3" s="31" t="s">
        <v>0</v>
      </c>
      <c r="G3" s="31" t="s">
        <v>0</v>
      </c>
      <c r="H3" s="31" t="s">
        <v>0</v>
      </c>
      <c r="I3" s="31" t="s">
        <v>0</v>
      </c>
      <c r="J3" s="31" t="s">
        <v>0</v>
      </c>
      <c r="K3" s="31" t="s">
        <v>0</v>
      </c>
      <c r="L3" s="31" t="s">
        <v>0</v>
      </c>
      <c r="M3" s="31" t="s">
        <v>0</v>
      </c>
      <c r="N3" s="31" t="s">
        <v>0</v>
      </c>
      <c r="O3" s="32" t="s">
        <v>3</v>
      </c>
      <c r="P3" s="32" t="s">
        <v>0</v>
      </c>
    </row>
    <row r="4" spans="1:16" ht="45" customHeight="1" x14ac:dyDescent="0.25">
      <c r="A4" s="33" t="s">
        <v>4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16" x14ac:dyDescent="0.25">
      <c r="A5" s="3" t="s">
        <v>0</v>
      </c>
    </row>
    <row r="6" spans="1:16" x14ac:dyDescent="0.25">
      <c r="A6" s="35" t="str">
        <f>т2!A6</f>
        <v>Инвестиционная программа Акционерного общества "Западная энергетическая компания"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</row>
    <row r="7" spans="1:16" x14ac:dyDescent="0.25">
      <c r="A7" s="36" t="s">
        <v>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6" x14ac:dyDescent="0.25">
      <c r="A8" s="35" t="s">
        <v>6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</row>
    <row r="9" spans="1:16" ht="45" customHeight="1" x14ac:dyDescent="0.25">
      <c r="A9" s="37" t="str">
        <f>т2!A9</f>
        <v>Наименование инвестиционного проекта: Установка систем коммерческого учета электроэнергии по сетям 0,4-0,2 кВ от  ТП-1006, ТП-1015, ТП-810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</row>
    <row r="10" spans="1:16" x14ac:dyDescent="0.25">
      <c r="A10" s="37" t="str">
        <f>т2!A10</f>
        <v>Идентификатор инвестиционного проекта: J 19-18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</row>
    <row r="11" spans="1:16" x14ac:dyDescent="0.25">
      <c r="A11" s="37" t="s">
        <v>7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</row>
    <row r="12" spans="1:16" x14ac:dyDescent="0.25">
      <c r="A12" s="36" t="s">
        <v>8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</row>
    <row r="13" spans="1:16" x14ac:dyDescent="0.25">
      <c r="A13" s="37" t="s">
        <v>9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</row>
    <row r="14" spans="1:16" x14ac:dyDescent="0.25">
      <c r="A14" s="35" t="s">
        <v>10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</row>
    <row r="15" spans="1:16" x14ac:dyDescent="0.25">
      <c r="A15" s="38" t="s">
        <v>11</v>
      </c>
      <c r="B15" s="38" t="s">
        <v>12</v>
      </c>
      <c r="C15" s="38" t="s">
        <v>13</v>
      </c>
      <c r="D15" s="38" t="s">
        <v>0</v>
      </c>
      <c r="E15" s="38" t="s">
        <v>0</v>
      </c>
      <c r="F15" s="38" t="s">
        <v>0</v>
      </c>
      <c r="G15" s="38" t="s">
        <v>0</v>
      </c>
      <c r="H15" s="38" t="s">
        <v>0</v>
      </c>
      <c r="I15" s="38" t="s">
        <v>0</v>
      </c>
      <c r="J15" s="38" t="s">
        <v>14</v>
      </c>
      <c r="K15" s="38" t="s">
        <v>0</v>
      </c>
      <c r="L15" s="38" t="s">
        <v>0</v>
      </c>
      <c r="M15" s="38" t="s">
        <v>0</v>
      </c>
      <c r="N15" s="38" t="s">
        <v>0</v>
      </c>
      <c r="O15" s="38" t="s">
        <v>0</v>
      </c>
      <c r="P15" s="38" t="s">
        <v>0</v>
      </c>
    </row>
    <row r="16" spans="1:16" ht="30" customHeight="1" x14ac:dyDescent="0.25">
      <c r="A16" s="38" t="s">
        <v>0</v>
      </c>
      <c r="B16" s="38" t="s">
        <v>0</v>
      </c>
      <c r="C16" s="38" t="s">
        <v>15</v>
      </c>
      <c r="D16" s="38" t="s">
        <v>0</v>
      </c>
      <c r="E16" s="38" t="s">
        <v>0</v>
      </c>
      <c r="F16" s="38" t="s">
        <v>0</v>
      </c>
      <c r="G16" s="38" t="s">
        <v>0</v>
      </c>
      <c r="H16" s="38" t="s">
        <v>0</v>
      </c>
      <c r="I16" s="38" t="s">
        <v>0</v>
      </c>
      <c r="J16" s="38" t="s">
        <v>61</v>
      </c>
      <c r="K16" s="38" t="s">
        <v>0</v>
      </c>
      <c r="L16" s="38" t="s">
        <v>0</v>
      </c>
      <c r="M16" s="38" t="s">
        <v>0</v>
      </c>
      <c r="N16" s="38" t="s">
        <v>0</v>
      </c>
      <c r="O16" s="38" t="s">
        <v>0</v>
      </c>
      <c r="P16" s="38" t="s">
        <v>0</v>
      </c>
    </row>
    <row r="17" spans="1:18" ht="30" customHeight="1" x14ac:dyDescent="0.25">
      <c r="A17" s="38" t="s">
        <v>0</v>
      </c>
      <c r="B17" s="38" t="s">
        <v>0</v>
      </c>
      <c r="C17" s="38" t="s">
        <v>16</v>
      </c>
      <c r="D17" s="38" t="s">
        <v>0</v>
      </c>
      <c r="E17" s="38" t="s">
        <v>0</v>
      </c>
      <c r="F17" s="38" t="s">
        <v>0</v>
      </c>
      <c r="G17" s="38" t="s">
        <v>17</v>
      </c>
      <c r="H17" s="38" t="s">
        <v>0</v>
      </c>
      <c r="I17" s="38" t="s">
        <v>0</v>
      </c>
      <c r="J17" s="38" t="s">
        <v>18</v>
      </c>
      <c r="K17" s="38" t="s">
        <v>0</v>
      </c>
      <c r="L17" s="38" t="s">
        <v>0</v>
      </c>
      <c r="M17" s="38" t="s">
        <v>0</v>
      </c>
      <c r="N17" s="38" t="s">
        <v>17</v>
      </c>
      <c r="O17" s="38" t="s">
        <v>0</v>
      </c>
      <c r="P17" s="38" t="s">
        <v>0</v>
      </c>
    </row>
    <row r="18" spans="1:18" ht="63" x14ac:dyDescent="0.25">
      <c r="A18" s="38" t="s">
        <v>0</v>
      </c>
      <c r="B18" s="38" t="s">
        <v>0</v>
      </c>
      <c r="C18" s="5" t="s">
        <v>19</v>
      </c>
      <c r="D18" s="5" t="s">
        <v>20</v>
      </c>
      <c r="E18" s="5" t="s">
        <v>21</v>
      </c>
      <c r="F18" s="5" t="s">
        <v>22</v>
      </c>
      <c r="G18" s="5" t="s">
        <v>23</v>
      </c>
      <c r="H18" s="5" t="s">
        <v>24</v>
      </c>
      <c r="I18" s="5" t="s">
        <v>25</v>
      </c>
      <c r="J18" s="5" t="s">
        <v>19</v>
      </c>
      <c r="K18" s="5" t="s">
        <v>20</v>
      </c>
      <c r="L18" s="5" t="s">
        <v>21</v>
      </c>
      <c r="M18" s="5" t="s">
        <v>22</v>
      </c>
      <c r="N18" s="5" t="s">
        <v>23</v>
      </c>
      <c r="O18" s="5" t="s">
        <v>24</v>
      </c>
      <c r="P18" s="5" t="s">
        <v>25</v>
      </c>
      <c r="Q18" s="5" t="s">
        <v>26</v>
      </c>
      <c r="R18" s="5" t="s">
        <v>27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8" ht="50.1" customHeight="1" x14ac:dyDescent="0.25">
      <c r="A20" s="39" t="s">
        <v>0</v>
      </c>
      <c r="B20" s="39" t="s">
        <v>28</v>
      </c>
      <c r="C20" s="39" t="s">
        <v>0</v>
      </c>
      <c r="D20" s="39" t="s">
        <v>0</v>
      </c>
      <c r="E20" s="40" t="s">
        <v>0</v>
      </c>
      <c r="F20" s="39" t="s">
        <v>0</v>
      </c>
      <c r="G20" s="39" t="s">
        <v>0</v>
      </c>
      <c r="H20" s="41" t="s">
        <v>0</v>
      </c>
      <c r="I20" s="41" t="s">
        <v>29</v>
      </c>
      <c r="J20" s="39" t="s">
        <v>0</v>
      </c>
      <c r="K20" s="39" t="s">
        <v>0</v>
      </c>
      <c r="L20" s="40" t="s">
        <v>0</v>
      </c>
      <c r="M20" s="39" t="s">
        <v>0</v>
      </c>
      <c r="N20" s="39" t="s">
        <v>0</v>
      </c>
      <c r="O20" s="41" t="s">
        <v>0</v>
      </c>
      <c r="P20" s="41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showOutlineSymbols="0" showWhiteSpace="0" topLeftCell="A7" workbookViewId="0">
      <selection activeCell="A7" sqref="A1:XFD1048576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9" width="11.75" style="3" customWidth="1"/>
    <col min="20" max="16384" width="9" style="3"/>
  </cols>
  <sheetData>
    <row r="1" spans="1:16" x14ac:dyDescent="0.25">
      <c r="A1" s="31" t="s">
        <v>0</v>
      </c>
      <c r="B1" s="31" t="s">
        <v>0</v>
      </c>
      <c r="C1" s="31" t="s">
        <v>0</v>
      </c>
      <c r="D1" s="31" t="s">
        <v>0</v>
      </c>
      <c r="E1" s="31" t="s">
        <v>0</v>
      </c>
      <c r="F1" s="31" t="s">
        <v>0</v>
      </c>
      <c r="G1" s="31" t="s">
        <v>0</v>
      </c>
      <c r="H1" s="31" t="s">
        <v>0</v>
      </c>
      <c r="I1" s="31" t="s">
        <v>0</v>
      </c>
      <c r="J1" s="31" t="s">
        <v>0</v>
      </c>
      <c r="K1" s="31" t="s">
        <v>0</v>
      </c>
      <c r="L1" s="31" t="s">
        <v>0</v>
      </c>
      <c r="M1" s="31" t="s">
        <v>0</v>
      </c>
      <c r="N1" s="31" t="s">
        <v>0</v>
      </c>
      <c r="O1" s="32" t="s">
        <v>1</v>
      </c>
      <c r="P1" s="32" t="s">
        <v>0</v>
      </c>
    </row>
    <row r="2" spans="1:16" x14ac:dyDescent="0.25">
      <c r="A2" s="31" t="s">
        <v>0</v>
      </c>
      <c r="B2" s="31" t="s">
        <v>0</v>
      </c>
      <c r="C2" s="31" t="s">
        <v>0</v>
      </c>
      <c r="D2" s="31" t="s">
        <v>0</v>
      </c>
      <c r="E2" s="31" t="s">
        <v>0</v>
      </c>
      <c r="F2" s="31" t="s">
        <v>0</v>
      </c>
      <c r="G2" s="31" t="s">
        <v>0</v>
      </c>
      <c r="H2" s="31" t="s">
        <v>0</v>
      </c>
      <c r="I2" s="31" t="s">
        <v>0</v>
      </c>
      <c r="J2" s="31" t="s">
        <v>0</v>
      </c>
      <c r="K2" s="31" t="s">
        <v>0</v>
      </c>
      <c r="L2" s="31" t="s">
        <v>0</v>
      </c>
      <c r="M2" s="31" t="s">
        <v>0</v>
      </c>
      <c r="N2" s="31" t="s">
        <v>0</v>
      </c>
      <c r="O2" s="32" t="s">
        <v>2</v>
      </c>
      <c r="P2" s="32" t="s">
        <v>0</v>
      </c>
    </row>
    <row r="3" spans="1:16" x14ac:dyDescent="0.25">
      <c r="A3" s="31" t="s">
        <v>0</v>
      </c>
      <c r="B3" s="31" t="s">
        <v>0</v>
      </c>
      <c r="C3" s="31" t="s">
        <v>0</v>
      </c>
      <c r="D3" s="31" t="s">
        <v>0</v>
      </c>
      <c r="E3" s="31" t="s">
        <v>0</v>
      </c>
      <c r="F3" s="31" t="s">
        <v>0</v>
      </c>
      <c r="G3" s="31" t="s">
        <v>0</v>
      </c>
      <c r="H3" s="31" t="s">
        <v>0</v>
      </c>
      <c r="I3" s="31" t="s">
        <v>0</v>
      </c>
      <c r="J3" s="31" t="s">
        <v>0</v>
      </c>
      <c r="K3" s="31" t="s">
        <v>0</v>
      </c>
      <c r="L3" s="31" t="s">
        <v>0</v>
      </c>
      <c r="M3" s="31" t="s">
        <v>0</v>
      </c>
      <c r="N3" s="31" t="s">
        <v>0</v>
      </c>
      <c r="O3" s="32" t="s">
        <v>3</v>
      </c>
      <c r="P3" s="32" t="s">
        <v>0</v>
      </c>
    </row>
    <row r="4" spans="1:16" ht="45" customHeight="1" x14ac:dyDescent="0.25">
      <c r="A4" s="33" t="s">
        <v>4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16" x14ac:dyDescent="0.25">
      <c r="A5" s="3" t="s">
        <v>0</v>
      </c>
    </row>
    <row r="6" spans="1:16" x14ac:dyDescent="0.25">
      <c r="A6" s="35" t="s">
        <v>62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</row>
    <row r="7" spans="1:16" x14ac:dyDescent="0.25">
      <c r="A7" s="36" t="s">
        <v>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6" x14ac:dyDescent="0.25">
      <c r="A8" s="35" t="s">
        <v>6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</row>
    <row r="9" spans="1:16" ht="45" customHeight="1" x14ac:dyDescent="0.25">
      <c r="A9" s="37" t="s">
        <v>74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</row>
    <row r="10" spans="1:16" x14ac:dyDescent="0.25">
      <c r="A10" s="37" t="s">
        <v>63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</row>
    <row r="11" spans="1:16" x14ac:dyDescent="0.25">
      <c r="A11" s="37" t="s">
        <v>64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</row>
    <row r="12" spans="1:16" x14ac:dyDescent="0.25">
      <c r="A12" s="36" t="s">
        <v>8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</row>
    <row r="13" spans="1:16" x14ac:dyDescent="0.25">
      <c r="A13" s="37" t="s">
        <v>9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</row>
    <row r="14" spans="1:16" x14ac:dyDescent="0.25">
      <c r="A14" s="35" t="s">
        <v>30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</row>
    <row r="15" spans="1:16" x14ac:dyDescent="0.25">
      <c r="A15" s="38" t="s">
        <v>11</v>
      </c>
      <c r="B15" s="38" t="s">
        <v>12</v>
      </c>
      <c r="C15" s="38" t="s">
        <v>13</v>
      </c>
      <c r="D15" s="38" t="s">
        <v>0</v>
      </c>
      <c r="E15" s="38" t="s">
        <v>0</v>
      </c>
      <c r="F15" s="38" t="s">
        <v>0</v>
      </c>
      <c r="G15" s="38" t="s">
        <v>0</v>
      </c>
      <c r="H15" s="38" t="s">
        <v>0</v>
      </c>
      <c r="I15" s="38" t="s">
        <v>0</v>
      </c>
      <c r="J15" s="38" t="s">
        <v>14</v>
      </c>
      <c r="K15" s="38" t="s">
        <v>0</v>
      </c>
      <c r="L15" s="38" t="s">
        <v>0</v>
      </c>
      <c r="M15" s="38" t="s">
        <v>0</v>
      </c>
      <c r="N15" s="38" t="s">
        <v>0</v>
      </c>
      <c r="O15" s="38" t="s">
        <v>0</v>
      </c>
      <c r="P15" s="38" t="s">
        <v>0</v>
      </c>
    </row>
    <row r="16" spans="1:16" ht="30" customHeight="1" x14ac:dyDescent="0.25">
      <c r="A16" s="38" t="s">
        <v>0</v>
      </c>
      <c r="B16" s="38" t="s">
        <v>0</v>
      </c>
      <c r="C16" s="38" t="s">
        <v>15</v>
      </c>
      <c r="D16" s="38" t="s">
        <v>0</v>
      </c>
      <c r="E16" s="38" t="s">
        <v>0</v>
      </c>
      <c r="F16" s="38" t="s">
        <v>0</v>
      </c>
      <c r="G16" s="38" t="s">
        <v>0</v>
      </c>
      <c r="H16" s="38" t="s">
        <v>0</v>
      </c>
      <c r="I16" s="38" t="s">
        <v>0</v>
      </c>
      <c r="J16" s="38" t="s">
        <v>61</v>
      </c>
      <c r="K16" s="38" t="s">
        <v>0</v>
      </c>
      <c r="L16" s="38" t="s">
        <v>0</v>
      </c>
      <c r="M16" s="38" t="s">
        <v>0</v>
      </c>
      <c r="N16" s="38" t="s">
        <v>0</v>
      </c>
      <c r="O16" s="38" t="s">
        <v>0</v>
      </c>
      <c r="P16" s="38" t="s">
        <v>0</v>
      </c>
    </row>
    <row r="17" spans="1:19" ht="30" customHeight="1" x14ac:dyDescent="0.25">
      <c r="A17" s="38" t="s">
        <v>0</v>
      </c>
      <c r="B17" s="38" t="s">
        <v>0</v>
      </c>
      <c r="C17" s="38" t="s">
        <v>16</v>
      </c>
      <c r="D17" s="38" t="s">
        <v>0</v>
      </c>
      <c r="E17" s="38" t="s">
        <v>0</v>
      </c>
      <c r="F17" s="38" t="s">
        <v>0</v>
      </c>
      <c r="G17" s="38" t="s">
        <v>17</v>
      </c>
      <c r="H17" s="38" t="s">
        <v>0</v>
      </c>
      <c r="I17" s="38" t="s">
        <v>0</v>
      </c>
      <c r="J17" s="38" t="s">
        <v>18</v>
      </c>
      <c r="K17" s="38" t="s">
        <v>0</v>
      </c>
      <c r="L17" s="38" t="s">
        <v>0</v>
      </c>
      <c r="M17" s="38" t="s">
        <v>0</v>
      </c>
      <c r="N17" s="38" t="s">
        <v>17</v>
      </c>
      <c r="O17" s="38" t="s">
        <v>0</v>
      </c>
      <c r="P17" s="38" t="s">
        <v>0</v>
      </c>
    </row>
    <row r="18" spans="1:19" ht="63" x14ac:dyDescent="0.25">
      <c r="A18" s="38" t="s">
        <v>0</v>
      </c>
      <c r="B18" s="38" t="s">
        <v>0</v>
      </c>
      <c r="C18" s="5" t="s">
        <v>19</v>
      </c>
      <c r="D18" s="5" t="s">
        <v>20</v>
      </c>
      <c r="E18" s="5" t="s">
        <v>21</v>
      </c>
      <c r="F18" s="5" t="s">
        <v>22</v>
      </c>
      <c r="G18" s="5" t="s">
        <v>23</v>
      </c>
      <c r="H18" s="5" t="s">
        <v>24</v>
      </c>
      <c r="I18" s="5" t="s">
        <v>25</v>
      </c>
      <c r="J18" s="5" t="s">
        <v>19</v>
      </c>
      <c r="K18" s="5" t="s">
        <v>20</v>
      </c>
      <c r="L18" s="5" t="s">
        <v>21</v>
      </c>
      <c r="M18" s="5" t="s">
        <v>22</v>
      </c>
      <c r="N18" s="5" t="s">
        <v>23</v>
      </c>
      <c r="O18" s="5" t="s">
        <v>24</v>
      </c>
      <c r="P18" s="5" t="s">
        <v>25</v>
      </c>
      <c r="Q18" s="5" t="s">
        <v>26</v>
      </c>
      <c r="R18" s="5" t="s">
        <v>27</v>
      </c>
    </row>
    <row r="19" spans="1:19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9" ht="50.1" customHeight="1" x14ac:dyDescent="0.25">
      <c r="A20" s="39">
        <v>1</v>
      </c>
      <c r="B20" s="39" t="s">
        <v>31</v>
      </c>
      <c r="C20" s="39" t="s">
        <v>29</v>
      </c>
      <c r="D20" s="39" t="s">
        <v>29</v>
      </c>
      <c r="E20" s="40" t="s">
        <v>29</v>
      </c>
      <c r="F20" s="39" t="s">
        <v>29</v>
      </c>
      <c r="G20" s="39" t="s">
        <v>29</v>
      </c>
      <c r="H20" s="41" t="s">
        <v>29</v>
      </c>
      <c r="I20" s="41" t="s">
        <v>29</v>
      </c>
      <c r="J20" s="39">
        <v>0.23</v>
      </c>
      <c r="K20" s="39" t="s">
        <v>32</v>
      </c>
      <c r="L20" s="2">
        <v>573</v>
      </c>
      <c r="M20" s="39" t="s">
        <v>33</v>
      </c>
      <c r="N20" s="39" t="s">
        <v>34</v>
      </c>
      <c r="O20" s="41">
        <v>14</v>
      </c>
      <c r="P20" s="41">
        <f>O20*Q20*L20</f>
        <v>8342.880000000001</v>
      </c>
      <c r="Q20" s="3">
        <v>1.04</v>
      </c>
      <c r="R20" s="3" t="s">
        <v>0</v>
      </c>
    </row>
    <row r="21" spans="1:19" ht="50.1" customHeight="1" x14ac:dyDescent="0.25">
      <c r="A21" s="39">
        <v>2</v>
      </c>
      <c r="B21" s="39" t="s">
        <v>31</v>
      </c>
      <c r="C21" s="39" t="s">
        <v>29</v>
      </c>
      <c r="D21" s="39" t="s">
        <v>29</v>
      </c>
      <c r="E21" s="40" t="s">
        <v>29</v>
      </c>
      <c r="F21" s="39" t="s">
        <v>29</v>
      </c>
      <c r="G21" s="39" t="s">
        <v>29</v>
      </c>
      <c r="H21" s="41" t="s">
        <v>29</v>
      </c>
      <c r="I21" s="41" t="s">
        <v>29</v>
      </c>
      <c r="J21" s="39">
        <v>0.4</v>
      </c>
      <c r="K21" s="39" t="s">
        <v>35</v>
      </c>
      <c r="L21" s="40">
        <v>15</v>
      </c>
      <c r="M21" s="39" t="s">
        <v>33</v>
      </c>
      <c r="N21" s="39" t="s">
        <v>36</v>
      </c>
      <c r="O21" s="41">
        <v>24</v>
      </c>
      <c r="P21" s="41">
        <f t="shared" ref="P21:P24" si="0">O21*Q21*L21</f>
        <v>374.40000000000003</v>
      </c>
      <c r="Q21" s="3">
        <v>1.04</v>
      </c>
      <c r="R21" s="3" t="s">
        <v>0</v>
      </c>
    </row>
    <row r="22" spans="1:19" ht="50.1" customHeight="1" x14ac:dyDescent="0.25">
      <c r="A22" s="39">
        <v>3</v>
      </c>
      <c r="B22" s="39" t="s">
        <v>31</v>
      </c>
      <c r="C22" s="39" t="s">
        <v>29</v>
      </c>
      <c r="D22" s="39" t="s">
        <v>29</v>
      </c>
      <c r="E22" s="40" t="s">
        <v>29</v>
      </c>
      <c r="F22" s="39" t="s">
        <v>29</v>
      </c>
      <c r="G22" s="39" t="s">
        <v>29</v>
      </c>
      <c r="H22" s="41" t="s">
        <v>29</v>
      </c>
      <c r="I22" s="41" t="s">
        <v>29</v>
      </c>
      <c r="J22" s="39">
        <v>0.4</v>
      </c>
      <c r="K22" s="39" t="s">
        <v>37</v>
      </c>
      <c r="L22" s="40">
        <v>0</v>
      </c>
      <c r="M22" s="39" t="s">
        <v>33</v>
      </c>
      <c r="N22" s="39" t="s">
        <v>38</v>
      </c>
      <c r="O22" s="41">
        <v>27</v>
      </c>
      <c r="P22" s="41">
        <f t="shared" si="0"/>
        <v>0</v>
      </c>
      <c r="Q22" s="3">
        <v>1.04</v>
      </c>
      <c r="R22" s="3" t="s">
        <v>0</v>
      </c>
    </row>
    <row r="23" spans="1:19" ht="50.1" customHeight="1" x14ac:dyDescent="0.25">
      <c r="A23" s="39">
        <v>4</v>
      </c>
      <c r="B23" s="39" t="s">
        <v>39</v>
      </c>
      <c r="C23" s="39" t="s">
        <v>29</v>
      </c>
      <c r="D23" s="39" t="s">
        <v>29</v>
      </c>
      <c r="E23" s="40" t="s">
        <v>29</v>
      </c>
      <c r="F23" s="39" t="s">
        <v>29</v>
      </c>
      <c r="G23" s="39" t="s">
        <v>29</v>
      </c>
      <c r="H23" s="41" t="s">
        <v>29</v>
      </c>
      <c r="I23" s="41" t="s">
        <v>29</v>
      </c>
      <c r="J23" s="39"/>
      <c r="K23" s="39" t="s">
        <v>40</v>
      </c>
      <c r="L23" s="40">
        <v>3</v>
      </c>
      <c r="M23" s="39" t="s">
        <v>41</v>
      </c>
      <c r="N23" s="39" t="s">
        <v>42</v>
      </c>
      <c r="O23" s="41">
        <v>174</v>
      </c>
      <c r="P23" s="41">
        <f t="shared" si="0"/>
        <v>542.88</v>
      </c>
      <c r="Q23" s="3">
        <v>1.04</v>
      </c>
      <c r="R23" s="3" t="s">
        <v>0</v>
      </c>
    </row>
    <row r="24" spans="1:19" ht="50.1" customHeight="1" x14ac:dyDescent="0.25">
      <c r="A24" s="39">
        <v>5</v>
      </c>
      <c r="B24" s="39" t="s">
        <v>43</v>
      </c>
      <c r="C24" s="39" t="s">
        <v>29</v>
      </c>
      <c r="D24" s="39" t="s">
        <v>29</v>
      </c>
      <c r="E24" s="40" t="s">
        <v>29</v>
      </c>
      <c r="F24" s="39" t="s">
        <v>29</v>
      </c>
      <c r="G24" s="39" t="s">
        <v>29</v>
      </c>
      <c r="H24" s="41" t="s">
        <v>29</v>
      </c>
      <c r="I24" s="41" t="s">
        <v>29</v>
      </c>
      <c r="J24" s="39"/>
      <c r="K24" s="39" t="s">
        <v>65</v>
      </c>
      <c r="L24" s="40">
        <v>1</v>
      </c>
      <c r="M24" s="39" t="s">
        <v>44</v>
      </c>
      <c r="N24" s="39" t="s">
        <v>66</v>
      </c>
      <c r="O24" s="41">
        <v>500</v>
      </c>
      <c r="P24" s="41">
        <f t="shared" si="0"/>
        <v>500</v>
      </c>
      <c r="Q24" s="3">
        <v>1</v>
      </c>
      <c r="R24" s="3" t="s">
        <v>0</v>
      </c>
      <c r="S24" s="42"/>
    </row>
    <row r="25" spans="1:19" ht="50.1" customHeight="1" x14ac:dyDescent="0.25">
      <c r="A25" s="39" t="s">
        <v>0</v>
      </c>
      <c r="B25" s="39" t="s">
        <v>28</v>
      </c>
      <c r="C25" s="39" t="s">
        <v>0</v>
      </c>
      <c r="D25" s="39" t="s">
        <v>0</v>
      </c>
      <c r="E25" s="40" t="s">
        <v>0</v>
      </c>
      <c r="F25" s="39" t="s">
        <v>0</v>
      </c>
      <c r="G25" s="39" t="s">
        <v>0</v>
      </c>
      <c r="H25" s="41" t="s">
        <v>0</v>
      </c>
      <c r="I25" s="41" t="s">
        <v>29</v>
      </c>
      <c r="J25" s="39" t="s">
        <v>0</v>
      </c>
      <c r="K25" s="39" t="s">
        <v>0</v>
      </c>
      <c r="L25" s="40" t="s">
        <v>0</v>
      </c>
      <c r="M25" s="39" t="s">
        <v>0</v>
      </c>
      <c r="N25" s="39" t="s">
        <v>0</v>
      </c>
      <c r="O25" s="41" t="s">
        <v>0</v>
      </c>
      <c r="P25" s="41">
        <f>SUM(P20:P24)</f>
        <v>9760.16</v>
      </c>
      <c r="S25" s="43"/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conditionalFormatting sqref="L20">
    <cfRule type="cellIs" dxfId="0" priority="1" operator="notEqual">
      <formula>0</formula>
    </cfRule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sqref="A1:XFD1048576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31" t="s">
        <v>0</v>
      </c>
      <c r="B1" s="31" t="s">
        <v>0</v>
      </c>
      <c r="C1" s="31" t="s">
        <v>0</v>
      </c>
      <c r="D1" s="31" t="s">
        <v>0</v>
      </c>
      <c r="E1" s="31" t="s">
        <v>0</v>
      </c>
      <c r="F1" s="31" t="s">
        <v>0</v>
      </c>
      <c r="G1" s="31" t="s">
        <v>0</v>
      </c>
      <c r="H1" s="31" t="s">
        <v>0</v>
      </c>
      <c r="I1" s="31" t="s">
        <v>0</v>
      </c>
      <c r="J1" s="31" t="s">
        <v>0</v>
      </c>
      <c r="K1" s="31" t="s">
        <v>0</v>
      </c>
      <c r="L1" s="31" t="s">
        <v>0</v>
      </c>
      <c r="M1" s="31" t="s">
        <v>0</v>
      </c>
      <c r="N1" s="31" t="s">
        <v>0</v>
      </c>
      <c r="O1" s="32" t="s">
        <v>1</v>
      </c>
      <c r="P1" s="32" t="s">
        <v>0</v>
      </c>
    </row>
    <row r="2" spans="1:16" x14ac:dyDescent="0.25">
      <c r="A2" s="31" t="s">
        <v>0</v>
      </c>
      <c r="B2" s="31" t="s">
        <v>0</v>
      </c>
      <c r="C2" s="31" t="s">
        <v>0</v>
      </c>
      <c r="D2" s="31" t="s">
        <v>0</v>
      </c>
      <c r="E2" s="31" t="s">
        <v>0</v>
      </c>
      <c r="F2" s="31" t="s">
        <v>0</v>
      </c>
      <c r="G2" s="31" t="s">
        <v>0</v>
      </c>
      <c r="H2" s="31" t="s">
        <v>0</v>
      </c>
      <c r="I2" s="31" t="s">
        <v>0</v>
      </c>
      <c r="J2" s="31" t="s">
        <v>0</v>
      </c>
      <c r="K2" s="31" t="s">
        <v>0</v>
      </c>
      <c r="L2" s="31" t="s">
        <v>0</v>
      </c>
      <c r="M2" s="31" t="s">
        <v>0</v>
      </c>
      <c r="N2" s="31" t="s">
        <v>0</v>
      </c>
      <c r="O2" s="32" t="s">
        <v>2</v>
      </c>
      <c r="P2" s="32" t="s">
        <v>0</v>
      </c>
    </row>
    <row r="3" spans="1:16" x14ac:dyDescent="0.25">
      <c r="A3" s="31" t="s">
        <v>0</v>
      </c>
      <c r="B3" s="31" t="s">
        <v>0</v>
      </c>
      <c r="C3" s="31" t="s">
        <v>0</v>
      </c>
      <c r="D3" s="31" t="s">
        <v>0</v>
      </c>
      <c r="E3" s="31" t="s">
        <v>0</v>
      </c>
      <c r="F3" s="31" t="s">
        <v>0</v>
      </c>
      <c r="G3" s="31" t="s">
        <v>0</v>
      </c>
      <c r="H3" s="31" t="s">
        <v>0</v>
      </c>
      <c r="I3" s="31" t="s">
        <v>0</v>
      </c>
      <c r="J3" s="31" t="s">
        <v>0</v>
      </c>
      <c r="K3" s="31" t="s">
        <v>0</v>
      </c>
      <c r="L3" s="31" t="s">
        <v>0</v>
      </c>
      <c r="M3" s="31" t="s">
        <v>0</v>
      </c>
      <c r="N3" s="31" t="s">
        <v>0</v>
      </c>
      <c r="O3" s="32" t="s">
        <v>3</v>
      </c>
      <c r="P3" s="32" t="s">
        <v>0</v>
      </c>
    </row>
    <row r="4" spans="1:16" ht="45" customHeight="1" x14ac:dyDescent="0.25">
      <c r="A4" s="33" t="s">
        <v>4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16" x14ac:dyDescent="0.25">
      <c r="A5" s="3" t="s">
        <v>0</v>
      </c>
    </row>
    <row r="6" spans="1:16" x14ac:dyDescent="0.25">
      <c r="A6" s="35" t="str">
        <f>т2!A6</f>
        <v>Инвестиционная программа Акционерного общества "Западная энергетическая компания"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</row>
    <row r="7" spans="1:16" x14ac:dyDescent="0.25">
      <c r="A7" s="36" t="s">
        <v>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6" x14ac:dyDescent="0.25">
      <c r="A8" s="35" t="s">
        <v>6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</row>
    <row r="9" spans="1:16" ht="45" customHeight="1" x14ac:dyDescent="0.25">
      <c r="A9" s="37" t="str">
        <f>т2!A9</f>
        <v>Наименование инвестиционного проекта: Установка систем коммерческого учета электроэнергии по сетям 0,4-0,2 кВ от  ТП-1006, ТП-1015, ТП-810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</row>
    <row r="10" spans="1:16" x14ac:dyDescent="0.25">
      <c r="A10" s="37" t="str">
        <f>т2!A9</f>
        <v>Наименование инвестиционного проекта: Установка систем коммерческого учета электроэнергии по сетям 0,4-0,2 кВ от  ТП-1006, ТП-1015, ТП-810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</row>
    <row r="11" spans="1:16" x14ac:dyDescent="0.25">
      <c r="A11" s="37" t="str">
        <f>т2!A11</f>
        <v>Утвержденные плановые значения показателей приведены в соответствии с приказом_______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</row>
    <row r="12" spans="1:16" x14ac:dyDescent="0.25">
      <c r="A12" s="36" t="s">
        <v>8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</row>
    <row r="13" spans="1:16" x14ac:dyDescent="0.25">
      <c r="A13" s="37" t="s">
        <v>9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</row>
    <row r="14" spans="1:16" x14ac:dyDescent="0.25">
      <c r="A14" s="35" t="s">
        <v>45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</row>
    <row r="15" spans="1:16" x14ac:dyDescent="0.25">
      <c r="A15" s="38" t="s">
        <v>11</v>
      </c>
      <c r="B15" s="38" t="s">
        <v>12</v>
      </c>
      <c r="C15" s="38" t="s">
        <v>13</v>
      </c>
      <c r="D15" s="38" t="s">
        <v>0</v>
      </c>
      <c r="E15" s="38" t="s">
        <v>0</v>
      </c>
      <c r="F15" s="38" t="s">
        <v>0</v>
      </c>
      <c r="G15" s="38" t="s">
        <v>0</v>
      </c>
      <c r="H15" s="38" t="s">
        <v>0</v>
      </c>
      <c r="I15" s="38" t="s">
        <v>0</v>
      </c>
      <c r="J15" s="38" t="s">
        <v>14</v>
      </c>
      <c r="K15" s="38" t="s">
        <v>0</v>
      </c>
      <c r="L15" s="38" t="s">
        <v>0</v>
      </c>
      <c r="M15" s="38" t="s">
        <v>0</v>
      </c>
      <c r="N15" s="38" t="s">
        <v>0</v>
      </c>
      <c r="O15" s="38" t="s">
        <v>0</v>
      </c>
      <c r="P15" s="38" t="s">
        <v>0</v>
      </c>
    </row>
    <row r="16" spans="1:16" ht="30" customHeight="1" x14ac:dyDescent="0.25">
      <c r="A16" s="38" t="s">
        <v>0</v>
      </c>
      <c r="B16" s="38" t="s">
        <v>0</v>
      </c>
      <c r="C16" s="38" t="s">
        <v>15</v>
      </c>
      <c r="D16" s="38" t="s">
        <v>0</v>
      </c>
      <c r="E16" s="38" t="s">
        <v>0</v>
      </c>
      <c r="F16" s="38" t="s">
        <v>0</v>
      </c>
      <c r="G16" s="38" t="s">
        <v>0</v>
      </c>
      <c r="H16" s="38" t="s">
        <v>0</v>
      </c>
      <c r="I16" s="38" t="s">
        <v>0</v>
      </c>
      <c r="J16" s="38" t="s">
        <v>61</v>
      </c>
      <c r="K16" s="38" t="s">
        <v>0</v>
      </c>
      <c r="L16" s="38" t="s">
        <v>0</v>
      </c>
      <c r="M16" s="38" t="s">
        <v>0</v>
      </c>
      <c r="N16" s="38" t="s">
        <v>0</v>
      </c>
      <c r="O16" s="38" t="s">
        <v>0</v>
      </c>
      <c r="P16" s="38" t="s">
        <v>0</v>
      </c>
    </row>
    <row r="17" spans="1:18" ht="30" customHeight="1" x14ac:dyDescent="0.25">
      <c r="A17" s="38" t="s">
        <v>0</v>
      </c>
      <c r="B17" s="38" t="s">
        <v>0</v>
      </c>
      <c r="C17" s="38" t="s">
        <v>16</v>
      </c>
      <c r="D17" s="38" t="s">
        <v>0</v>
      </c>
      <c r="E17" s="38" t="s">
        <v>0</v>
      </c>
      <c r="F17" s="38" t="s">
        <v>0</v>
      </c>
      <c r="G17" s="38" t="s">
        <v>17</v>
      </c>
      <c r="H17" s="38" t="s">
        <v>0</v>
      </c>
      <c r="I17" s="38" t="s">
        <v>0</v>
      </c>
      <c r="J17" s="38" t="s">
        <v>18</v>
      </c>
      <c r="K17" s="38" t="s">
        <v>0</v>
      </c>
      <c r="L17" s="38" t="s">
        <v>0</v>
      </c>
      <c r="M17" s="38" t="s">
        <v>0</v>
      </c>
      <c r="N17" s="38" t="s">
        <v>17</v>
      </c>
      <c r="O17" s="38" t="s">
        <v>0</v>
      </c>
      <c r="P17" s="38" t="s">
        <v>0</v>
      </c>
    </row>
    <row r="18" spans="1:18" ht="63" x14ac:dyDescent="0.25">
      <c r="A18" s="38" t="s">
        <v>0</v>
      </c>
      <c r="B18" s="38" t="s">
        <v>0</v>
      </c>
      <c r="C18" s="5" t="s">
        <v>19</v>
      </c>
      <c r="D18" s="5" t="s">
        <v>20</v>
      </c>
      <c r="E18" s="5" t="s">
        <v>21</v>
      </c>
      <c r="F18" s="5" t="s">
        <v>22</v>
      </c>
      <c r="G18" s="5" t="s">
        <v>23</v>
      </c>
      <c r="H18" s="5" t="s">
        <v>24</v>
      </c>
      <c r="I18" s="5" t="s">
        <v>25</v>
      </c>
      <c r="J18" s="5" t="s">
        <v>19</v>
      </c>
      <c r="K18" s="5" t="s">
        <v>20</v>
      </c>
      <c r="L18" s="5" t="s">
        <v>21</v>
      </c>
      <c r="M18" s="5" t="s">
        <v>22</v>
      </c>
      <c r="N18" s="5" t="s">
        <v>23</v>
      </c>
      <c r="O18" s="5" t="s">
        <v>24</v>
      </c>
      <c r="P18" s="5" t="s">
        <v>25</v>
      </c>
      <c r="Q18" s="5" t="s">
        <v>26</v>
      </c>
      <c r="R18" s="5" t="s">
        <v>27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8" ht="50.1" customHeight="1" x14ac:dyDescent="0.25">
      <c r="A20" s="39" t="s">
        <v>0</v>
      </c>
      <c r="B20" s="39" t="s">
        <v>28</v>
      </c>
      <c r="C20" s="39" t="s">
        <v>0</v>
      </c>
      <c r="D20" s="39" t="s">
        <v>0</v>
      </c>
      <c r="E20" s="40" t="s">
        <v>0</v>
      </c>
      <c r="F20" s="39" t="s">
        <v>0</v>
      </c>
      <c r="G20" s="39" t="s">
        <v>0</v>
      </c>
      <c r="H20" s="41" t="s">
        <v>0</v>
      </c>
      <c r="I20" s="41" t="s">
        <v>29</v>
      </c>
      <c r="J20" s="39" t="s">
        <v>0</v>
      </c>
      <c r="K20" s="39" t="s">
        <v>0</v>
      </c>
      <c r="L20" s="40" t="s">
        <v>0</v>
      </c>
      <c r="M20" s="39" t="s">
        <v>0</v>
      </c>
      <c r="N20" s="39" t="s">
        <v>0</v>
      </c>
      <c r="O20" s="41" t="s">
        <v>0</v>
      </c>
      <c r="P20" s="41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sqref="A1:XFD1048576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31" t="s">
        <v>0</v>
      </c>
      <c r="B1" s="31" t="s">
        <v>0</v>
      </c>
      <c r="C1" s="31" t="s">
        <v>0</v>
      </c>
      <c r="D1" s="31" t="s">
        <v>0</v>
      </c>
      <c r="E1" s="31" t="s">
        <v>0</v>
      </c>
      <c r="F1" s="31" t="s">
        <v>0</v>
      </c>
      <c r="G1" s="31" t="s">
        <v>0</v>
      </c>
      <c r="H1" s="31" t="s">
        <v>0</v>
      </c>
      <c r="I1" s="31" t="s">
        <v>0</v>
      </c>
      <c r="J1" s="31" t="s">
        <v>0</v>
      </c>
      <c r="K1" s="31" t="s">
        <v>0</v>
      </c>
      <c r="L1" s="31" t="s">
        <v>0</v>
      </c>
      <c r="M1" s="31" t="s">
        <v>0</v>
      </c>
      <c r="N1" s="31" t="s">
        <v>0</v>
      </c>
      <c r="O1" s="32" t="s">
        <v>1</v>
      </c>
      <c r="P1" s="32" t="s">
        <v>0</v>
      </c>
    </row>
    <row r="2" spans="1:16" x14ac:dyDescent="0.25">
      <c r="A2" s="31" t="s">
        <v>0</v>
      </c>
      <c r="B2" s="31" t="s">
        <v>0</v>
      </c>
      <c r="C2" s="31" t="s">
        <v>0</v>
      </c>
      <c r="D2" s="31" t="s">
        <v>0</v>
      </c>
      <c r="E2" s="31" t="s">
        <v>0</v>
      </c>
      <c r="F2" s="31" t="s">
        <v>0</v>
      </c>
      <c r="G2" s="31" t="s">
        <v>0</v>
      </c>
      <c r="H2" s="31" t="s">
        <v>0</v>
      </c>
      <c r="I2" s="31" t="s">
        <v>0</v>
      </c>
      <c r="J2" s="31" t="s">
        <v>0</v>
      </c>
      <c r="K2" s="31" t="s">
        <v>0</v>
      </c>
      <c r="L2" s="31" t="s">
        <v>0</v>
      </c>
      <c r="M2" s="31" t="s">
        <v>0</v>
      </c>
      <c r="N2" s="31" t="s">
        <v>0</v>
      </c>
      <c r="O2" s="32" t="s">
        <v>2</v>
      </c>
      <c r="P2" s="32" t="s">
        <v>0</v>
      </c>
    </row>
    <row r="3" spans="1:16" x14ac:dyDescent="0.25">
      <c r="A3" s="31" t="s">
        <v>0</v>
      </c>
      <c r="B3" s="31" t="s">
        <v>0</v>
      </c>
      <c r="C3" s="31" t="s">
        <v>0</v>
      </c>
      <c r="D3" s="31" t="s">
        <v>0</v>
      </c>
      <c r="E3" s="31" t="s">
        <v>0</v>
      </c>
      <c r="F3" s="31" t="s">
        <v>0</v>
      </c>
      <c r="G3" s="31" t="s">
        <v>0</v>
      </c>
      <c r="H3" s="31" t="s">
        <v>0</v>
      </c>
      <c r="I3" s="31" t="s">
        <v>0</v>
      </c>
      <c r="J3" s="31" t="s">
        <v>0</v>
      </c>
      <c r="K3" s="31" t="s">
        <v>0</v>
      </c>
      <c r="L3" s="31" t="s">
        <v>0</v>
      </c>
      <c r="M3" s="31" t="s">
        <v>0</v>
      </c>
      <c r="N3" s="31" t="s">
        <v>0</v>
      </c>
      <c r="O3" s="32" t="s">
        <v>3</v>
      </c>
      <c r="P3" s="32" t="s">
        <v>0</v>
      </c>
    </row>
    <row r="4" spans="1:16" ht="45" customHeight="1" x14ac:dyDescent="0.25">
      <c r="A4" s="33" t="s">
        <v>4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16" x14ac:dyDescent="0.25">
      <c r="A5" s="3" t="s">
        <v>0</v>
      </c>
    </row>
    <row r="6" spans="1:16" x14ac:dyDescent="0.25">
      <c r="A6" s="35" t="str">
        <f>т2!A6</f>
        <v>Инвестиционная программа Акционерного общества "Западная энергетическая компания"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</row>
    <row r="7" spans="1:16" x14ac:dyDescent="0.25">
      <c r="A7" s="36" t="s">
        <v>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6" x14ac:dyDescent="0.25">
      <c r="A8" s="35" t="s">
        <v>6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</row>
    <row r="9" spans="1:16" ht="45" customHeight="1" x14ac:dyDescent="0.25">
      <c r="A9" s="37" t="str">
        <f>т2!A9</f>
        <v>Наименование инвестиционного проекта: Установка систем коммерческого учета электроэнергии по сетям 0,4-0,2 кВ от  ТП-1006, ТП-1015, ТП-810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</row>
    <row r="10" spans="1:16" x14ac:dyDescent="0.25">
      <c r="A10" s="37" t="str">
        <f>т2!A10</f>
        <v>Идентификатор инвестиционного проекта: J 19-18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</row>
    <row r="11" spans="1:16" x14ac:dyDescent="0.25">
      <c r="A11" s="37" t="str">
        <f>т2!A11</f>
        <v>Утвержденные плановые значения показателей приведены в соответствии с приказом_______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</row>
    <row r="12" spans="1:16" x14ac:dyDescent="0.25">
      <c r="A12" s="36" t="s">
        <v>8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</row>
    <row r="13" spans="1:16" x14ac:dyDescent="0.25">
      <c r="A13" s="37" t="s">
        <v>9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</row>
    <row r="14" spans="1:16" x14ac:dyDescent="0.25">
      <c r="A14" s="35" t="s">
        <v>46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</row>
    <row r="15" spans="1:16" x14ac:dyDescent="0.25">
      <c r="A15" s="38" t="s">
        <v>11</v>
      </c>
      <c r="B15" s="38" t="s">
        <v>12</v>
      </c>
      <c r="C15" s="38" t="s">
        <v>13</v>
      </c>
      <c r="D15" s="38" t="s">
        <v>0</v>
      </c>
      <c r="E15" s="38" t="s">
        <v>0</v>
      </c>
      <c r="F15" s="38" t="s">
        <v>0</v>
      </c>
      <c r="G15" s="38" t="s">
        <v>0</v>
      </c>
      <c r="H15" s="38" t="s">
        <v>0</v>
      </c>
      <c r="I15" s="38" t="s">
        <v>0</v>
      </c>
      <c r="J15" s="38" t="s">
        <v>14</v>
      </c>
      <c r="K15" s="38" t="s">
        <v>0</v>
      </c>
      <c r="L15" s="38" t="s">
        <v>0</v>
      </c>
      <c r="M15" s="38" t="s">
        <v>0</v>
      </c>
      <c r="N15" s="38" t="s">
        <v>0</v>
      </c>
      <c r="O15" s="38" t="s">
        <v>0</v>
      </c>
      <c r="P15" s="38" t="s">
        <v>0</v>
      </c>
    </row>
    <row r="16" spans="1:16" ht="30" customHeight="1" x14ac:dyDescent="0.25">
      <c r="A16" s="38" t="s">
        <v>0</v>
      </c>
      <c r="B16" s="38" t="s">
        <v>0</v>
      </c>
      <c r="C16" s="38" t="s">
        <v>15</v>
      </c>
      <c r="D16" s="38" t="s">
        <v>0</v>
      </c>
      <c r="E16" s="38" t="s">
        <v>0</v>
      </c>
      <c r="F16" s="38" t="s">
        <v>0</v>
      </c>
      <c r="G16" s="38" t="s">
        <v>0</v>
      </c>
      <c r="H16" s="38" t="s">
        <v>0</v>
      </c>
      <c r="I16" s="38" t="s">
        <v>0</v>
      </c>
      <c r="J16" s="38" t="s">
        <v>61</v>
      </c>
      <c r="K16" s="38" t="s">
        <v>0</v>
      </c>
      <c r="L16" s="38" t="s">
        <v>0</v>
      </c>
      <c r="M16" s="38" t="s">
        <v>0</v>
      </c>
      <c r="N16" s="38" t="s">
        <v>0</v>
      </c>
      <c r="O16" s="38" t="s">
        <v>0</v>
      </c>
      <c r="P16" s="38" t="s">
        <v>0</v>
      </c>
    </row>
    <row r="17" spans="1:18" ht="30" customHeight="1" x14ac:dyDescent="0.25">
      <c r="A17" s="38" t="s">
        <v>0</v>
      </c>
      <c r="B17" s="38" t="s">
        <v>0</v>
      </c>
      <c r="C17" s="38" t="s">
        <v>16</v>
      </c>
      <c r="D17" s="38" t="s">
        <v>0</v>
      </c>
      <c r="E17" s="38" t="s">
        <v>0</v>
      </c>
      <c r="F17" s="38" t="s">
        <v>0</v>
      </c>
      <c r="G17" s="38" t="s">
        <v>17</v>
      </c>
      <c r="H17" s="38" t="s">
        <v>0</v>
      </c>
      <c r="I17" s="38" t="s">
        <v>0</v>
      </c>
      <c r="J17" s="38" t="s">
        <v>18</v>
      </c>
      <c r="K17" s="38" t="s">
        <v>0</v>
      </c>
      <c r="L17" s="38" t="s">
        <v>0</v>
      </c>
      <c r="M17" s="38" t="s">
        <v>0</v>
      </c>
      <c r="N17" s="38" t="s">
        <v>17</v>
      </c>
      <c r="O17" s="38" t="s">
        <v>0</v>
      </c>
      <c r="P17" s="38" t="s">
        <v>0</v>
      </c>
    </row>
    <row r="18" spans="1:18" ht="63" x14ac:dyDescent="0.25">
      <c r="A18" s="38" t="s">
        <v>0</v>
      </c>
      <c r="B18" s="38" t="s">
        <v>0</v>
      </c>
      <c r="C18" s="5" t="s">
        <v>19</v>
      </c>
      <c r="D18" s="5" t="s">
        <v>20</v>
      </c>
      <c r="E18" s="5" t="s">
        <v>21</v>
      </c>
      <c r="F18" s="5" t="s">
        <v>22</v>
      </c>
      <c r="G18" s="5" t="s">
        <v>23</v>
      </c>
      <c r="H18" s="5" t="s">
        <v>24</v>
      </c>
      <c r="I18" s="5" t="s">
        <v>25</v>
      </c>
      <c r="J18" s="5" t="s">
        <v>19</v>
      </c>
      <c r="K18" s="5" t="s">
        <v>20</v>
      </c>
      <c r="L18" s="5" t="s">
        <v>21</v>
      </c>
      <c r="M18" s="5" t="s">
        <v>22</v>
      </c>
      <c r="N18" s="5" t="s">
        <v>23</v>
      </c>
      <c r="O18" s="5" t="s">
        <v>24</v>
      </c>
      <c r="P18" s="5" t="s">
        <v>25</v>
      </c>
      <c r="Q18" s="5" t="s">
        <v>26</v>
      </c>
      <c r="R18" s="5" t="s">
        <v>27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8" ht="50.1" customHeight="1" x14ac:dyDescent="0.25">
      <c r="A20" s="39" t="s">
        <v>0</v>
      </c>
      <c r="B20" s="39" t="s">
        <v>28</v>
      </c>
      <c r="C20" s="39" t="s">
        <v>0</v>
      </c>
      <c r="D20" s="39" t="s">
        <v>0</v>
      </c>
      <c r="E20" s="40" t="s">
        <v>0</v>
      </c>
      <c r="F20" s="39" t="s">
        <v>0</v>
      </c>
      <c r="G20" s="39" t="s">
        <v>0</v>
      </c>
      <c r="H20" s="41" t="s">
        <v>0</v>
      </c>
      <c r="I20" s="41" t="s">
        <v>29</v>
      </c>
      <c r="J20" s="39" t="s">
        <v>0</v>
      </c>
      <c r="K20" s="39" t="s">
        <v>0</v>
      </c>
      <c r="L20" s="40" t="s">
        <v>0</v>
      </c>
      <c r="M20" s="39" t="s">
        <v>0</v>
      </c>
      <c r="N20" s="39" t="s">
        <v>0</v>
      </c>
      <c r="O20" s="41" t="s">
        <v>0</v>
      </c>
      <c r="P20" s="41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topLeftCell="A4" workbookViewId="0">
      <selection activeCell="A4" sqref="A1:XFD1048576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31" t="s">
        <v>0</v>
      </c>
      <c r="B1" s="31" t="s">
        <v>0</v>
      </c>
      <c r="C1" s="31" t="s">
        <v>0</v>
      </c>
      <c r="D1" s="31" t="s">
        <v>0</v>
      </c>
      <c r="E1" s="31" t="s">
        <v>0</v>
      </c>
      <c r="F1" s="31" t="s">
        <v>0</v>
      </c>
      <c r="G1" s="31" t="s">
        <v>0</v>
      </c>
      <c r="H1" s="31" t="s">
        <v>0</v>
      </c>
      <c r="I1" s="31" t="s">
        <v>0</v>
      </c>
      <c r="J1" s="31" t="s">
        <v>0</v>
      </c>
      <c r="K1" s="31" t="s">
        <v>0</v>
      </c>
      <c r="L1" s="31" t="s">
        <v>0</v>
      </c>
      <c r="M1" s="31" t="s">
        <v>0</v>
      </c>
      <c r="N1" s="31" t="s">
        <v>0</v>
      </c>
      <c r="O1" s="32" t="s">
        <v>1</v>
      </c>
      <c r="P1" s="32" t="s">
        <v>0</v>
      </c>
    </row>
    <row r="2" spans="1:16" x14ac:dyDescent="0.25">
      <c r="A2" s="31" t="s">
        <v>0</v>
      </c>
      <c r="B2" s="31" t="s">
        <v>0</v>
      </c>
      <c r="C2" s="31" t="s">
        <v>0</v>
      </c>
      <c r="D2" s="31" t="s">
        <v>0</v>
      </c>
      <c r="E2" s="31" t="s">
        <v>0</v>
      </c>
      <c r="F2" s="31" t="s">
        <v>0</v>
      </c>
      <c r="G2" s="31" t="s">
        <v>0</v>
      </c>
      <c r="H2" s="31" t="s">
        <v>0</v>
      </c>
      <c r="I2" s="31" t="s">
        <v>0</v>
      </c>
      <c r="J2" s="31" t="s">
        <v>0</v>
      </c>
      <c r="K2" s="31" t="s">
        <v>0</v>
      </c>
      <c r="L2" s="31" t="s">
        <v>0</v>
      </c>
      <c r="M2" s="31" t="s">
        <v>0</v>
      </c>
      <c r="N2" s="31" t="s">
        <v>0</v>
      </c>
      <c r="O2" s="32" t="s">
        <v>2</v>
      </c>
      <c r="P2" s="32" t="s">
        <v>0</v>
      </c>
    </row>
    <row r="3" spans="1:16" x14ac:dyDescent="0.25">
      <c r="A3" s="31" t="s">
        <v>0</v>
      </c>
      <c r="B3" s="31" t="s">
        <v>0</v>
      </c>
      <c r="C3" s="31" t="s">
        <v>0</v>
      </c>
      <c r="D3" s="31" t="s">
        <v>0</v>
      </c>
      <c r="E3" s="31" t="s">
        <v>0</v>
      </c>
      <c r="F3" s="31" t="s">
        <v>0</v>
      </c>
      <c r="G3" s="31" t="s">
        <v>0</v>
      </c>
      <c r="H3" s="31" t="s">
        <v>0</v>
      </c>
      <c r="I3" s="31" t="s">
        <v>0</v>
      </c>
      <c r="J3" s="31" t="s">
        <v>0</v>
      </c>
      <c r="K3" s="31" t="s">
        <v>0</v>
      </c>
      <c r="L3" s="31" t="s">
        <v>0</v>
      </c>
      <c r="M3" s="31" t="s">
        <v>0</v>
      </c>
      <c r="N3" s="31" t="s">
        <v>0</v>
      </c>
      <c r="O3" s="32" t="s">
        <v>3</v>
      </c>
      <c r="P3" s="32" t="s">
        <v>0</v>
      </c>
    </row>
    <row r="4" spans="1:16" ht="45" customHeight="1" x14ac:dyDescent="0.25">
      <c r="A4" s="45" t="s">
        <v>4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16" x14ac:dyDescent="0.25">
      <c r="A5" s="3" t="s">
        <v>0</v>
      </c>
    </row>
    <row r="6" spans="1:16" x14ac:dyDescent="0.25">
      <c r="A6" s="46" t="str">
        <f>т2!A6</f>
        <v>Инвестиционная программа Акционерного общества "Западная энергетическая компания"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</row>
    <row r="7" spans="1:16" x14ac:dyDescent="0.25">
      <c r="A7" s="46" t="s">
        <v>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6" x14ac:dyDescent="0.25">
      <c r="A8" s="46" t="s">
        <v>6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</row>
    <row r="9" spans="1:16" ht="45" customHeight="1" x14ac:dyDescent="0.25">
      <c r="A9" s="44" t="str">
        <f>т2!A9</f>
        <v>Наименование инвестиционного проекта: Установка систем коммерческого учета электроэнергии по сетям 0,4-0,2 кВ от  ТП-1006, ТП-1015, ТП-810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</row>
    <row r="10" spans="1:16" x14ac:dyDescent="0.25">
      <c r="A10" s="44" t="str">
        <f>т2!A10</f>
        <v>Идентификатор инвестиционного проекта: J 19-18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</row>
    <row r="11" spans="1:16" x14ac:dyDescent="0.25">
      <c r="A11" s="44" t="str">
        <f>т2!A11</f>
        <v>Утвержденные плановые значения показателей приведены в соответствии с приказом_______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</row>
    <row r="12" spans="1:16" x14ac:dyDescent="0.25">
      <c r="A12" s="46" t="s">
        <v>8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</row>
    <row r="13" spans="1:16" x14ac:dyDescent="0.25">
      <c r="A13" s="44" t="s">
        <v>9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</row>
    <row r="14" spans="1:16" x14ac:dyDescent="0.25">
      <c r="A14" s="46" t="s">
        <v>47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</row>
    <row r="15" spans="1:16" x14ac:dyDescent="0.25">
      <c r="A15" s="47" t="s">
        <v>11</v>
      </c>
      <c r="B15" s="47" t="s">
        <v>12</v>
      </c>
      <c r="C15" s="47" t="s">
        <v>13</v>
      </c>
      <c r="D15" s="47" t="s">
        <v>0</v>
      </c>
      <c r="E15" s="47" t="s">
        <v>0</v>
      </c>
      <c r="F15" s="47" t="s">
        <v>0</v>
      </c>
      <c r="G15" s="47" t="s">
        <v>0</v>
      </c>
      <c r="H15" s="47" t="s">
        <v>0</v>
      </c>
      <c r="I15" s="47" t="s">
        <v>0</v>
      </c>
      <c r="J15" s="47" t="s">
        <v>14</v>
      </c>
      <c r="K15" s="47" t="s">
        <v>0</v>
      </c>
      <c r="L15" s="47" t="s">
        <v>0</v>
      </c>
      <c r="M15" s="47" t="s">
        <v>0</v>
      </c>
      <c r="N15" s="47" t="s">
        <v>0</v>
      </c>
      <c r="O15" s="47" t="s">
        <v>0</v>
      </c>
      <c r="P15" s="47" t="s">
        <v>0</v>
      </c>
    </row>
    <row r="16" spans="1:16" ht="30" customHeight="1" x14ac:dyDescent="0.25">
      <c r="A16" s="47" t="s">
        <v>0</v>
      </c>
      <c r="B16" s="47" t="s">
        <v>0</v>
      </c>
      <c r="C16" s="47" t="s">
        <v>15</v>
      </c>
      <c r="D16" s="47" t="s">
        <v>0</v>
      </c>
      <c r="E16" s="47" t="s">
        <v>0</v>
      </c>
      <c r="F16" s="47" t="s">
        <v>0</v>
      </c>
      <c r="G16" s="47" t="s">
        <v>0</v>
      </c>
      <c r="H16" s="47" t="s">
        <v>0</v>
      </c>
      <c r="I16" s="47" t="s">
        <v>0</v>
      </c>
      <c r="J16" s="47" t="s">
        <v>61</v>
      </c>
      <c r="K16" s="47" t="s">
        <v>0</v>
      </c>
      <c r="L16" s="47" t="s">
        <v>0</v>
      </c>
      <c r="M16" s="47" t="s">
        <v>0</v>
      </c>
      <c r="N16" s="47" t="s">
        <v>0</v>
      </c>
      <c r="O16" s="47" t="s">
        <v>0</v>
      </c>
      <c r="P16" s="47" t="s">
        <v>0</v>
      </c>
    </row>
    <row r="17" spans="1:18" ht="30" customHeight="1" x14ac:dyDescent="0.25">
      <c r="A17" s="47" t="s">
        <v>0</v>
      </c>
      <c r="B17" s="47" t="s">
        <v>0</v>
      </c>
      <c r="C17" s="47" t="s">
        <v>16</v>
      </c>
      <c r="D17" s="47" t="s">
        <v>0</v>
      </c>
      <c r="E17" s="47" t="s">
        <v>0</v>
      </c>
      <c r="F17" s="47" t="s">
        <v>0</v>
      </c>
      <c r="G17" s="47" t="s">
        <v>17</v>
      </c>
      <c r="H17" s="47" t="s">
        <v>0</v>
      </c>
      <c r="I17" s="47" t="s">
        <v>0</v>
      </c>
      <c r="J17" s="47" t="s">
        <v>18</v>
      </c>
      <c r="K17" s="47" t="s">
        <v>0</v>
      </c>
      <c r="L17" s="47" t="s">
        <v>0</v>
      </c>
      <c r="M17" s="47" t="s">
        <v>0</v>
      </c>
      <c r="N17" s="47" t="s">
        <v>17</v>
      </c>
      <c r="O17" s="47" t="s">
        <v>0</v>
      </c>
      <c r="P17" s="47" t="s">
        <v>0</v>
      </c>
    </row>
    <row r="18" spans="1:18" ht="60" x14ac:dyDescent="0.25">
      <c r="A18" s="47" t="s">
        <v>0</v>
      </c>
      <c r="B18" s="47" t="s">
        <v>0</v>
      </c>
      <c r="C18" s="48" t="s">
        <v>19</v>
      </c>
      <c r="D18" s="48" t="s">
        <v>20</v>
      </c>
      <c r="E18" s="48" t="s">
        <v>21</v>
      </c>
      <c r="F18" s="48" t="s">
        <v>22</v>
      </c>
      <c r="G18" s="48" t="s">
        <v>23</v>
      </c>
      <c r="H18" s="48" t="s">
        <v>24</v>
      </c>
      <c r="I18" s="48" t="s">
        <v>25</v>
      </c>
      <c r="J18" s="48" t="s">
        <v>19</v>
      </c>
      <c r="K18" s="48" t="s">
        <v>20</v>
      </c>
      <c r="L18" s="48" t="s">
        <v>21</v>
      </c>
      <c r="M18" s="48" t="s">
        <v>22</v>
      </c>
      <c r="N18" s="48" t="s">
        <v>23</v>
      </c>
      <c r="O18" s="48" t="s">
        <v>24</v>
      </c>
      <c r="P18" s="48" t="s">
        <v>25</v>
      </c>
      <c r="Q18" s="48" t="s">
        <v>26</v>
      </c>
      <c r="R18" s="48" t="s">
        <v>27</v>
      </c>
    </row>
    <row r="19" spans="1:18" x14ac:dyDescent="0.25">
      <c r="A19" s="48">
        <v>1</v>
      </c>
      <c r="B19" s="48">
        <v>2</v>
      </c>
      <c r="C19" s="48">
        <v>3</v>
      </c>
      <c r="D19" s="48">
        <v>4</v>
      </c>
      <c r="E19" s="48">
        <v>5</v>
      </c>
      <c r="F19" s="48">
        <v>6</v>
      </c>
      <c r="G19" s="48">
        <v>7</v>
      </c>
      <c r="H19" s="48">
        <v>8</v>
      </c>
      <c r="I19" s="48">
        <v>9</v>
      </c>
      <c r="J19" s="48">
        <v>10</v>
      </c>
      <c r="K19" s="48">
        <v>11</v>
      </c>
      <c r="L19" s="48">
        <v>12</v>
      </c>
      <c r="M19" s="48">
        <v>13</v>
      </c>
      <c r="N19" s="48">
        <v>14</v>
      </c>
      <c r="O19" s="48">
        <v>15</v>
      </c>
      <c r="P19" s="48">
        <v>16</v>
      </c>
    </row>
    <row r="20" spans="1:18" ht="50.1" customHeight="1" x14ac:dyDescent="0.25">
      <c r="A20" s="49" t="s">
        <v>0</v>
      </c>
      <c r="B20" s="49" t="s">
        <v>28</v>
      </c>
      <c r="C20" s="49" t="s">
        <v>0</v>
      </c>
      <c r="D20" s="49" t="s">
        <v>0</v>
      </c>
      <c r="E20" s="50" t="s">
        <v>0</v>
      </c>
      <c r="F20" s="49" t="s">
        <v>0</v>
      </c>
      <c r="G20" s="49" t="s">
        <v>0</v>
      </c>
      <c r="H20" s="51" t="s">
        <v>0</v>
      </c>
      <c r="I20" s="51" t="s">
        <v>29</v>
      </c>
      <c r="J20" s="49" t="s">
        <v>0</v>
      </c>
      <c r="K20" s="49" t="s">
        <v>0</v>
      </c>
      <c r="L20" s="50" t="s">
        <v>0</v>
      </c>
      <c r="M20" s="49" t="s">
        <v>0</v>
      </c>
      <c r="N20" s="49" t="s">
        <v>0</v>
      </c>
      <c r="O20" s="51" t="s">
        <v>0</v>
      </c>
      <c r="P20" s="51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showOutlineSymbols="0" showWhiteSpace="0" workbookViewId="0">
      <selection activeCell="A9" sqref="A9:P9"/>
    </sheetView>
  </sheetViews>
  <sheetFormatPr defaultRowHeight="15" x14ac:dyDescent="0.25"/>
  <cols>
    <col min="1" max="1" width="8" style="3" bestFit="1" customWidth="1"/>
    <col min="2" max="2" width="25" style="3" bestFit="1" customWidth="1"/>
    <col min="3" max="3" width="13" style="3" bestFit="1" customWidth="1"/>
    <col min="4" max="4" width="23" style="3" bestFit="1" customWidth="1"/>
    <col min="5" max="5" width="13" style="3" bestFit="1" customWidth="1"/>
    <col min="6" max="6" width="10" style="3" bestFit="1" customWidth="1"/>
    <col min="7" max="7" width="13" style="3" bestFit="1" customWidth="1"/>
    <col min="8" max="8" width="16" style="3" bestFit="1" customWidth="1"/>
    <col min="9" max="9" width="14" style="3" bestFit="1" customWidth="1"/>
    <col min="10" max="10" width="13" style="3" bestFit="1" customWidth="1"/>
    <col min="11" max="11" width="22" style="3" bestFit="1" customWidth="1"/>
    <col min="12" max="12" width="13" style="3" bestFit="1" customWidth="1"/>
    <col min="13" max="13" width="10" style="3" bestFit="1" customWidth="1"/>
    <col min="14" max="14" width="13" style="3" bestFit="1" customWidth="1"/>
    <col min="15" max="15" width="16" style="3" bestFit="1" customWidth="1"/>
    <col min="16" max="16" width="14" style="3" bestFit="1" customWidth="1"/>
    <col min="17" max="17" width="8.375" style="3" bestFit="1" customWidth="1"/>
    <col min="18" max="18" width="15.625" style="3" bestFit="1" customWidth="1"/>
    <col min="19" max="16384" width="9" style="3"/>
  </cols>
  <sheetData>
    <row r="1" spans="1:16" x14ac:dyDescent="0.25">
      <c r="A1" s="31" t="s">
        <v>0</v>
      </c>
      <c r="B1" s="31" t="s">
        <v>0</v>
      </c>
      <c r="C1" s="31" t="s">
        <v>0</v>
      </c>
      <c r="D1" s="31" t="s">
        <v>0</v>
      </c>
      <c r="E1" s="31" t="s">
        <v>0</v>
      </c>
      <c r="F1" s="31" t="s">
        <v>0</v>
      </c>
      <c r="G1" s="31" t="s">
        <v>0</v>
      </c>
      <c r="H1" s="31" t="s">
        <v>0</v>
      </c>
      <c r="I1" s="31" t="s">
        <v>0</v>
      </c>
      <c r="J1" s="31" t="s">
        <v>0</v>
      </c>
      <c r="K1" s="31" t="s">
        <v>0</v>
      </c>
      <c r="L1" s="31" t="s">
        <v>0</v>
      </c>
      <c r="M1" s="31" t="s">
        <v>0</v>
      </c>
      <c r="N1" s="31" t="s">
        <v>0</v>
      </c>
      <c r="O1" s="32" t="s">
        <v>1</v>
      </c>
      <c r="P1" s="32" t="s">
        <v>0</v>
      </c>
    </row>
    <row r="2" spans="1:16" x14ac:dyDescent="0.25">
      <c r="A2" s="31" t="s">
        <v>0</v>
      </c>
      <c r="B2" s="31" t="s">
        <v>0</v>
      </c>
      <c r="C2" s="31" t="s">
        <v>0</v>
      </c>
      <c r="D2" s="31" t="s">
        <v>0</v>
      </c>
      <c r="E2" s="31" t="s">
        <v>0</v>
      </c>
      <c r="F2" s="31" t="s">
        <v>0</v>
      </c>
      <c r="G2" s="31" t="s">
        <v>0</v>
      </c>
      <c r="H2" s="31" t="s">
        <v>0</v>
      </c>
      <c r="I2" s="31" t="s">
        <v>0</v>
      </c>
      <c r="J2" s="31" t="s">
        <v>0</v>
      </c>
      <c r="K2" s="31" t="s">
        <v>0</v>
      </c>
      <c r="L2" s="31" t="s">
        <v>0</v>
      </c>
      <c r="M2" s="31" t="s">
        <v>0</v>
      </c>
      <c r="N2" s="31" t="s">
        <v>0</v>
      </c>
      <c r="O2" s="32" t="s">
        <v>2</v>
      </c>
      <c r="P2" s="32" t="s">
        <v>0</v>
      </c>
    </row>
    <row r="3" spans="1:16" x14ac:dyDescent="0.25">
      <c r="A3" s="31" t="s">
        <v>0</v>
      </c>
      <c r="B3" s="31" t="s">
        <v>0</v>
      </c>
      <c r="C3" s="31" t="s">
        <v>0</v>
      </c>
      <c r="D3" s="31" t="s">
        <v>0</v>
      </c>
      <c r="E3" s="31" t="s">
        <v>0</v>
      </c>
      <c r="F3" s="31" t="s">
        <v>0</v>
      </c>
      <c r="G3" s="31" t="s">
        <v>0</v>
      </c>
      <c r="H3" s="31" t="s">
        <v>0</v>
      </c>
      <c r="I3" s="31" t="s">
        <v>0</v>
      </c>
      <c r="J3" s="31" t="s">
        <v>0</v>
      </c>
      <c r="K3" s="31" t="s">
        <v>0</v>
      </c>
      <c r="L3" s="31" t="s">
        <v>0</v>
      </c>
      <c r="M3" s="31" t="s">
        <v>0</v>
      </c>
      <c r="N3" s="31" t="s">
        <v>0</v>
      </c>
      <c r="O3" s="32" t="s">
        <v>3</v>
      </c>
      <c r="P3" s="32" t="s">
        <v>0</v>
      </c>
    </row>
    <row r="4" spans="1:16" ht="45" customHeight="1" x14ac:dyDescent="0.25">
      <c r="A4" s="33" t="s">
        <v>4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16" x14ac:dyDescent="0.25">
      <c r="A5" s="3" t="s">
        <v>0</v>
      </c>
    </row>
    <row r="6" spans="1:16" x14ac:dyDescent="0.25">
      <c r="A6" s="35" t="str">
        <f>т2!A6</f>
        <v>Инвестиционная программа Акционерного общества "Западная энергетическая компания"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</row>
    <row r="7" spans="1:16" x14ac:dyDescent="0.25">
      <c r="A7" s="36" t="s">
        <v>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6" x14ac:dyDescent="0.25">
      <c r="A8" s="35" t="s">
        <v>6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</row>
    <row r="9" spans="1:16" ht="45" customHeight="1" x14ac:dyDescent="0.25">
      <c r="A9" s="37" t="str">
        <f>т2!A9</f>
        <v>Наименование инвестиционного проекта: Установка систем коммерческого учета электроэнергии по сетям 0,4-0,2 кВ от  ТП-1006, ТП-1015, ТП-810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</row>
    <row r="10" spans="1:16" x14ac:dyDescent="0.25">
      <c r="A10" s="37" t="str">
        <f>т2!A10</f>
        <v>Идентификатор инвестиционного проекта: J 19-18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</row>
    <row r="11" spans="1:16" x14ac:dyDescent="0.25">
      <c r="A11" s="37" t="str">
        <f>т2!A11</f>
        <v>Утвержденные плановые значения показателей приведены в соответствии с приказом_______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</row>
    <row r="12" spans="1:16" x14ac:dyDescent="0.25">
      <c r="A12" s="36" t="s">
        <v>8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</row>
    <row r="13" spans="1:16" x14ac:dyDescent="0.25">
      <c r="A13" s="37" t="s">
        <v>9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</row>
    <row r="14" spans="1:16" x14ac:dyDescent="0.25">
      <c r="A14" s="35" t="s">
        <v>48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</row>
    <row r="15" spans="1:16" x14ac:dyDescent="0.25">
      <c r="A15" s="38" t="s">
        <v>11</v>
      </c>
      <c r="B15" s="38" t="s">
        <v>12</v>
      </c>
      <c r="C15" s="38" t="s">
        <v>13</v>
      </c>
      <c r="D15" s="38" t="s">
        <v>0</v>
      </c>
      <c r="E15" s="38" t="s">
        <v>0</v>
      </c>
      <c r="F15" s="38" t="s">
        <v>0</v>
      </c>
      <c r="G15" s="38" t="s">
        <v>0</v>
      </c>
      <c r="H15" s="38" t="s">
        <v>0</v>
      </c>
      <c r="I15" s="38" t="s">
        <v>0</v>
      </c>
      <c r="J15" s="38" t="s">
        <v>14</v>
      </c>
      <c r="K15" s="38" t="s">
        <v>0</v>
      </c>
      <c r="L15" s="38" t="s">
        <v>0</v>
      </c>
      <c r="M15" s="38" t="s">
        <v>0</v>
      </c>
      <c r="N15" s="38" t="s">
        <v>0</v>
      </c>
      <c r="O15" s="38" t="s">
        <v>0</v>
      </c>
      <c r="P15" s="38" t="s">
        <v>0</v>
      </c>
    </row>
    <row r="16" spans="1:16" ht="30" customHeight="1" x14ac:dyDescent="0.25">
      <c r="A16" s="38" t="s">
        <v>0</v>
      </c>
      <c r="B16" s="38" t="s">
        <v>0</v>
      </c>
      <c r="C16" s="38" t="s">
        <v>15</v>
      </c>
      <c r="D16" s="38" t="s">
        <v>0</v>
      </c>
      <c r="E16" s="38" t="s">
        <v>0</v>
      </c>
      <c r="F16" s="38" t="s">
        <v>0</v>
      </c>
      <c r="G16" s="38" t="s">
        <v>0</v>
      </c>
      <c r="H16" s="38" t="s">
        <v>0</v>
      </c>
      <c r="I16" s="38" t="s">
        <v>0</v>
      </c>
      <c r="J16" s="38" t="s">
        <v>61</v>
      </c>
      <c r="K16" s="38" t="s">
        <v>0</v>
      </c>
      <c r="L16" s="38" t="s">
        <v>0</v>
      </c>
      <c r="M16" s="38" t="s">
        <v>0</v>
      </c>
      <c r="N16" s="38" t="s">
        <v>0</v>
      </c>
      <c r="O16" s="38" t="s">
        <v>0</v>
      </c>
      <c r="P16" s="38" t="s">
        <v>0</v>
      </c>
    </row>
    <row r="17" spans="1:18" ht="30" customHeight="1" x14ac:dyDescent="0.25">
      <c r="A17" s="38" t="s">
        <v>0</v>
      </c>
      <c r="B17" s="38" t="s">
        <v>0</v>
      </c>
      <c r="C17" s="38" t="s">
        <v>16</v>
      </c>
      <c r="D17" s="38" t="s">
        <v>0</v>
      </c>
      <c r="E17" s="38" t="s">
        <v>0</v>
      </c>
      <c r="F17" s="38" t="s">
        <v>0</v>
      </c>
      <c r="G17" s="38" t="s">
        <v>17</v>
      </c>
      <c r="H17" s="38" t="s">
        <v>0</v>
      </c>
      <c r="I17" s="38" t="s">
        <v>0</v>
      </c>
      <c r="J17" s="38" t="s">
        <v>18</v>
      </c>
      <c r="K17" s="38" t="s">
        <v>0</v>
      </c>
      <c r="L17" s="38" t="s">
        <v>0</v>
      </c>
      <c r="M17" s="38" t="s">
        <v>0</v>
      </c>
      <c r="N17" s="38" t="s">
        <v>17</v>
      </c>
      <c r="O17" s="38" t="s">
        <v>0</v>
      </c>
      <c r="P17" s="38" t="s">
        <v>0</v>
      </c>
    </row>
    <row r="18" spans="1:18" ht="63" x14ac:dyDescent="0.25">
      <c r="A18" s="38" t="s">
        <v>0</v>
      </c>
      <c r="B18" s="38" t="s">
        <v>0</v>
      </c>
      <c r="C18" s="5" t="s">
        <v>19</v>
      </c>
      <c r="D18" s="5" t="s">
        <v>20</v>
      </c>
      <c r="E18" s="5" t="s">
        <v>21</v>
      </c>
      <c r="F18" s="5" t="s">
        <v>22</v>
      </c>
      <c r="G18" s="5" t="s">
        <v>23</v>
      </c>
      <c r="H18" s="5" t="s">
        <v>24</v>
      </c>
      <c r="I18" s="5" t="s">
        <v>25</v>
      </c>
      <c r="J18" s="5" t="s">
        <v>19</v>
      </c>
      <c r="K18" s="5" t="s">
        <v>20</v>
      </c>
      <c r="L18" s="5" t="s">
        <v>21</v>
      </c>
      <c r="M18" s="5" t="s">
        <v>22</v>
      </c>
      <c r="N18" s="5" t="s">
        <v>23</v>
      </c>
      <c r="O18" s="5" t="s">
        <v>24</v>
      </c>
      <c r="P18" s="5" t="s">
        <v>25</v>
      </c>
      <c r="Q18" s="5" t="s">
        <v>26</v>
      </c>
      <c r="R18" s="5" t="s">
        <v>27</v>
      </c>
    </row>
    <row r="19" spans="1:18" ht="15.75" x14ac:dyDescent="0.25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5">
        <v>7</v>
      </c>
      <c r="H19" s="5">
        <v>8</v>
      </c>
      <c r="I19" s="5">
        <v>9</v>
      </c>
      <c r="J19" s="5">
        <v>10</v>
      </c>
      <c r="K19" s="5">
        <v>11</v>
      </c>
      <c r="L19" s="5">
        <v>12</v>
      </c>
      <c r="M19" s="5">
        <v>13</v>
      </c>
      <c r="N19" s="5">
        <v>14</v>
      </c>
      <c r="O19" s="5">
        <v>15</v>
      </c>
      <c r="P19" s="5">
        <v>16</v>
      </c>
    </row>
    <row r="20" spans="1:18" ht="50.1" customHeight="1" x14ac:dyDescent="0.25">
      <c r="A20" s="39" t="s">
        <v>0</v>
      </c>
      <c r="B20" s="39" t="s">
        <v>28</v>
      </c>
      <c r="C20" s="39" t="s">
        <v>0</v>
      </c>
      <c r="D20" s="39" t="s">
        <v>0</v>
      </c>
      <c r="E20" s="40" t="s">
        <v>0</v>
      </c>
      <c r="F20" s="39" t="s">
        <v>0</v>
      </c>
      <c r="G20" s="39" t="s">
        <v>0</v>
      </c>
      <c r="H20" s="41" t="s">
        <v>0</v>
      </c>
      <c r="I20" s="41" t="s">
        <v>29</v>
      </c>
      <c r="J20" s="39" t="s">
        <v>0</v>
      </c>
      <c r="K20" s="39" t="s">
        <v>0</v>
      </c>
      <c r="L20" s="40" t="s">
        <v>0</v>
      </c>
      <c r="M20" s="39" t="s">
        <v>0</v>
      </c>
      <c r="N20" s="39" t="s">
        <v>0</v>
      </c>
      <c r="O20" s="41" t="s">
        <v>0</v>
      </c>
      <c r="P20" s="41">
        <v>0</v>
      </c>
    </row>
  </sheetData>
  <mergeCells count="23">
    <mergeCell ref="O1:P1"/>
    <mergeCell ref="O2:P2"/>
    <mergeCell ref="O3:P3"/>
    <mergeCell ref="A4:P4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C15:I15"/>
    <mergeCell ref="J15:P15"/>
    <mergeCell ref="A15:A18"/>
    <mergeCell ref="B15:B18"/>
    <mergeCell ref="C16:I16"/>
    <mergeCell ref="J16:P16"/>
    <mergeCell ref="C17:F17"/>
    <mergeCell ref="G17:I17"/>
    <mergeCell ref="J17:M17"/>
    <mergeCell ref="N17:P17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tabSelected="1" showOutlineSymbols="0" showWhiteSpace="0" topLeftCell="A13" workbookViewId="0">
      <selection activeCell="AA24" sqref="AA24"/>
    </sheetView>
  </sheetViews>
  <sheetFormatPr defaultRowHeight="15" x14ac:dyDescent="0.25"/>
  <cols>
    <col min="1" max="1" width="10" style="3" bestFit="1" customWidth="1"/>
    <col min="2" max="2" width="29.75" style="3" customWidth="1"/>
    <col min="3" max="3" width="12" style="3" customWidth="1"/>
    <col min="4" max="4" width="4.25" style="3" customWidth="1"/>
    <col min="5" max="6" width="9.125" style="3" customWidth="1"/>
    <col min="7" max="7" width="9.125" style="4" customWidth="1"/>
    <col min="8" max="9" width="9.125" style="4" hidden="1" customWidth="1"/>
    <col min="10" max="10" width="18.875" style="3" hidden="1" customWidth="1"/>
    <col min="11" max="26" width="0" style="3" hidden="1" customWidth="1"/>
    <col min="27" max="16384" width="9" style="3"/>
  </cols>
  <sheetData>
    <row r="1" spans="1:26" ht="31.5" customHeight="1" x14ac:dyDescent="0.25">
      <c r="A1" s="3" t="s">
        <v>49</v>
      </c>
    </row>
    <row r="2" spans="1:26" ht="30" customHeight="1" x14ac:dyDescent="0.25">
      <c r="A2" s="5" t="s">
        <v>11</v>
      </c>
      <c r="B2" s="5" t="s">
        <v>50</v>
      </c>
      <c r="C2" s="6" t="s">
        <v>13</v>
      </c>
      <c r="D2" s="7"/>
      <c r="E2" s="8"/>
      <c r="F2" s="29"/>
      <c r="G2" s="9"/>
      <c r="H2" s="9"/>
      <c r="I2" s="9"/>
    </row>
    <row r="3" spans="1:26" ht="110.25" x14ac:dyDescent="0.25">
      <c r="A3" s="5">
        <v>1</v>
      </c>
      <c r="B3" s="5" t="s">
        <v>51</v>
      </c>
      <c r="C3" s="10">
        <f>т2!P25</f>
        <v>9760.16</v>
      </c>
      <c r="D3" s="11"/>
      <c r="E3" s="12"/>
      <c r="F3" s="30"/>
      <c r="G3" s="13"/>
      <c r="H3" s="13"/>
      <c r="I3" s="13"/>
      <c r="J3" s="14"/>
    </row>
    <row r="4" spans="1:26" ht="15.75" x14ac:dyDescent="0.25">
      <c r="A4" s="5">
        <v>2</v>
      </c>
      <c r="B4" s="5" t="s">
        <v>52</v>
      </c>
      <c r="C4" s="15">
        <f>C3*20%</f>
        <v>1952.0320000000002</v>
      </c>
      <c r="D4" s="11"/>
      <c r="E4" s="12"/>
      <c r="F4" s="30"/>
      <c r="G4" s="13"/>
      <c r="H4" s="16">
        <v>2015</v>
      </c>
      <c r="I4" s="16">
        <v>2016</v>
      </c>
      <c r="J4" s="17">
        <v>2017</v>
      </c>
      <c r="K4" s="1">
        <v>2018</v>
      </c>
      <c r="L4" s="1">
        <v>2019</v>
      </c>
      <c r="M4" s="1">
        <v>2020</v>
      </c>
      <c r="N4" s="1">
        <v>2021</v>
      </c>
      <c r="O4" s="17">
        <v>2022</v>
      </c>
      <c r="P4" s="17">
        <v>2023</v>
      </c>
      <c r="Q4" s="1">
        <v>2024</v>
      </c>
      <c r="R4" s="1">
        <v>2025</v>
      </c>
      <c r="S4" s="1">
        <v>2026</v>
      </c>
      <c r="T4" s="1">
        <v>2027</v>
      </c>
      <c r="U4" s="17">
        <v>2028</v>
      </c>
      <c r="V4" s="17">
        <v>2029</v>
      </c>
      <c r="W4" s="1">
        <v>2030</v>
      </c>
      <c r="X4" s="17"/>
      <c r="Y4" s="17"/>
      <c r="Z4" s="1"/>
    </row>
    <row r="5" spans="1:26" ht="126" x14ac:dyDescent="0.25">
      <c r="A5" s="5">
        <v>3</v>
      </c>
      <c r="B5" s="5" t="s">
        <v>53</v>
      </c>
      <c r="C5" s="15">
        <f>C4+C3</f>
        <v>11712.191999999999</v>
      </c>
      <c r="D5" s="11"/>
      <c r="E5" s="12"/>
      <c r="F5" s="30"/>
      <c r="G5" s="13">
        <f>C5/1000</f>
        <v>11.712192</v>
      </c>
      <c r="H5" s="18">
        <v>114.3</v>
      </c>
      <c r="I5" s="18">
        <v>106.3</v>
      </c>
      <c r="J5" s="19">
        <v>103.7</v>
      </c>
      <c r="K5" s="20">
        <v>104.9</v>
      </c>
      <c r="L5" s="20">
        <v>105</v>
      </c>
      <c r="M5" s="20">
        <v>104.4</v>
      </c>
      <c r="N5" s="20">
        <v>104.2</v>
      </c>
      <c r="O5" s="20">
        <v>104.3</v>
      </c>
      <c r="P5" s="20">
        <v>104.4</v>
      </c>
      <c r="Q5" s="21">
        <v>104.4</v>
      </c>
      <c r="R5" s="21">
        <v>104.3</v>
      </c>
      <c r="S5" s="21">
        <v>104.2</v>
      </c>
      <c r="T5" s="21">
        <v>104.1</v>
      </c>
      <c r="U5" s="21">
        <v>104</v>
      </c>
      <c r="V5" s="21">
        <f t="shared" ref="V5:W5" si="0">U5</f>
        <v>104</v>
      </c>
      <c r="W5" s="21">
        <f t="shared" si="0"/>
        <v>104</v>
      </c>
      <c r="X5" s="21"/>
      <c r="Y5" s="21"/>
      <c r="Z5" s="21"/>
    </row>
    <row r="6" spans="1:26" ht="63" x14ac:dyDescent="0.25">
      <c r="A6" s="5">
        <v>4</v>
      </c>
      <c r="B6" s="5" t="s">
        <v>54</v>
      </c>
      <c r="C6" s="15">
        <f>C7+(C5-C7)*((C10/C9*(K5+100)/200)+C11/C9*(L5+100)/200*K5/100+C12/C9*((M5+100)/200*L5/100*K5/100)+C13/C9*((N5+100)/200*M5/100*L5/100*K5/100)+C14/C9*((O5+100)/200*N5/100*M5/100*L5/100*K5/100)+C15/C9*((P5+100)/200*O5/100*N5/100*M5/100*L5/100*K5/100))</f>
        <v>13562.405769286857</v>
      </c>
      <c r="D6" s="11"/>
      <c r="E6" s="12"/>
      <c r="F6" s="30"/>
      <c r="G6" s="13">
        <f>C6/1000</f>
        <v>13.562405769286856</v>
      </c>
      <c r="H6" s="13"/>
      <c r="I6" s="13"/>
      <c r="J6" s="22"/>
    </row>
    <row r="7" spans="1:26" ht="78.75" x14ac:dyDescent="0.25">
      <c r="A7" s="5">
        <v>5</v>
      </c>
      <c r="B7" s="5" t="s">
        <v>55</v>
      </c>
      <c r="C7" s="15">
        <v>0</v>
      </c>
      <c r="D7" s="11"/>
      <c r="E7" s="12"/>
      <c r="F7" s="30"/>
      <c r="G7" s="13"/>
      <c r="H7" s="13"/>
      <c r="I7" s="13"/>
    </row>
    <row r="8" spans="1:26" ht="47.25" x14ac:dyDescent="0.25">
      <c r="A8" s="5">
        <v>6</v>
      </c>
      <c r="B8" s="5" t="s">
        <v>56</v>
      </c>
      <c r="C8" s="15">
        <f>C5-C7</f>
        <v>11712.191999999999</v>
      </c>
      <c r="D8" s="11"/>
      <c r="E8" s="12"/>
      <c r="F8" s="30"/>
      <c r="G8" s="13"/>
      <c r="H8" s="13"/>
      <c r="I8" s="13"/>
    </row>
    <row r="9" spans="1:26" ht="78.75" x14ac:dyDescent="0.25">
      <c r="A9" s="5">
        <v>7</v>
      </c>
      <c r="B9" s="5" t="s">
        <v>57</v>
      </c>
      <c r="C9" s="15">
        <f>SUM(C10:E15)</f>
        <v>12733.091537410015</v>
      </c>
      <c r="D9" s="11"/>
      <c r="E9" s="12"/>
      <c r="F9" s="30"/>
      <c r="G9" s="13"/>
      <c r="H9" s="13"/>
      <c r="I9" s="13"/>
      <c r="K9" s="23"/>
    </row>
    <row r="10" spans="1:26" ht="15.75" x14ac:dyDescent="0.25">
      <c r="A10" s="5">
        <v>7.1</v>
      </c>
      <c r="B10" s="5" t="s">
        <v>73</v>
      </c>
      <c r="C10" s="15">
        <v>0</v>
      </c>
      <c r="D10" s="11"/>
      <c r="E10" s="12"/>
      <c r="F10" s="30"/>
      <c r="G10" s="13"/>
      <c r="H10" s="13"/>
      <c r="I10" s="13"/>
      <c r="K10" s="23"/>
    </row>
    <row r="11" spans="1:26" ht="15.75" x14ac:dyDescent="0.25">
      <c r="A11" s="5">
        <v>7.2</v>
      </c>
      <c r="B11" s="5" t="s">
        <v>72</v>
      </c>
      <c r="C11" s="15">
        <v>0</v>
      </c>
      <c r="D11" s="11"/>
      <c r="E11" s="12"/>
      <c r="F11" s="30"/>
      <c r="G11" s="13"/>
      <c r="H11" s="13"/>
      <c r="I11" s="13"/>
      <c r="J11" s="24"/>
      <c r="K11" s="23"/>
    </row>
    <row r="12" spans="1:26" ht="15.75" x14ac:dyDescent="0.25">
      <c r="A12" s="5">
        <v>7.3</v>
      </c>
      <c r="B12" s="5" t="s">
        <v>71</v>
      </c>
      <c r="C12" s="15">
        <f>'[1]6.2. Паспорт фин осв ввод'!$L$24*1000</f>
        <v>5913.1180547009881</v>
      </c>
      <c r="D12" s="11"/>
      <c r="E12" s="12"/>
      <c r="F12" s="30"/>
      <c r="G12" s="13"/>
      <c r="H12" s="13"/>
      <c r="I12" s="13"/>
      <c r="K12" s="23"/>
    </row>
    <row r="13" spans="1:26" ht="15.75" x14ac:dyDescent="0.25">
      <c r="A13" s="5">
        <v>7.4</v>
      </c>
      <c r="B13" s="5" t="s">
        <v>70</v>
      </c>
      <c r="C13" s="15">
        <f>'[1]6.2. Паспорт фин осв ввод'!$P$24*1000</f>
        <v>5192.6631555802442</v>
      </c>
      <c r="D13" s="11"/>
      <c r="E13" s="12"/>
      <c r="F13" s="30"/>
      <c r="G13" s="13"/>
      <c r="H13" s="13"/>
      <c r="I13" s="13"/>
    </row>
    <row r="14" spans="1:26" ht="15.75" x14ac:dyDescent="0.25">
      <c r="A14" s="5">
        <v>7.5</v>
      </c>
      <c r="B14" s="5" t="s">
        <v>69</v>
      </c>
      <c r="C14" s="15">
        <f>'[1]6.2. Паспорт фин осв ввод'!$T$24*1000</f>
        <v>1627.3103271287844</v>
      </c>
      <c r="D14" s="11"/>
      <c r="E14" s="12"/>
      <c r="F14" s="30"/>
      <c r="G14" s="13"/>
      <c r="H14" s="13"/>
      <c r="I14" s="13"/>
    </row>
    <row r="15" spans="1:26" ht="15.75" x14ac:dyDescent="0.25">
      <c r="A15" s="5">
        <v>7.6</v>
      </c>
      <c r="B15" s="5" t="s">
        <v>68</v>
      </c>
      <c r="C15" s="15">
        <v>0</v>
      </c>
      <c r="D15" s="11"/>
      <c r="E15" s="12"/>
      <c r="F15" s="30"/>
      <c r="G15" s="13"/>
      <c r="H15" s="13"/>
      <c r="I15" s="13"/>
      <c r="J15" s="25"/>
    </row>
    <row r="16" spans="1:26" ht="15.75" x14ac:dyDescent="0.25">
      <c r="A16" s="5">
        <v>7.7</v>
      </c>
      <c r="B16" s="5" t="s">
        <v>67</v>
      </c>
      <c r="C16" s="26"/>
      <c r="D16" s="27"/>
      <c r="E16" s="28">
        <v>0</v>
      </c>
      <c r="F16" s="30"/>
      <c r="G16" s="13"/>
      <c r="H16" s="13"/>
      <c r="I16" s="13"/>
    </row>
    <row r="17" spans="1:9" ht="63" x14ac:dyDescent="0.25">
      <c r="A17" s="5">
        <v>8</v>
      </c>
      <c r="B17" s="5" t="s">
        <v>58</v>
      </c>
      <c r="C17" s="15">
        <f>C6/1000</f>
        <v>13.562405769286856</v>
      </c>
      <c r="D17" s="11"/>
      <c r="E17" s="12"/>
      <c r="F17" s="30"/>
      <c r="G17" s="13"/>
      <c r="H17" s="13"/>
      <c r="I17" s="13"/>
    </row>
    <row r="18" spans="1:9" ht="78.75" x14ac:dyDescent="0.25">
      <c r="A18" s="5">
        <v>9</v>
      </c>
      <c r="B18" s="5" t="s">
        <v>59</v>
      </c>
      <c r="C18" s="15">
        <v>0</v>
      </c>
      <c r="D18" s="11"/>
      <c r="E18" s="12"/>
      <c r="F18" s="30"/>
    </row>
    <row r="19" spans="1:9" ht="31.5" x14ac:dyDescent="0.25">
      <c r="A19" s="5">
        <v>10</v>
      </c>
      <c r="B19" s="5" t="s">
        <v>60</v>
      </c>
      <c r="C19" s="15">
        <f>(C18+C17)*1000</f>
        <v>13562.405769286857</v>
      </c>
      <c r="D19" s="11"/>
      <c r="E19" s="12"/>
      <c r="F19" s="30"/>
      <c r="G19" s="4">
        <f>C19/1000</f>
        <v>13.562405769286856</v>
      </c>
    </row>
  </sheetData>
  <mergeCells count="17">
    <mergeCell ref="C14:E14"/>
    <mergeCell ref="C15:E15"/>
    <mergeCell ref="C17:E17"/>
    <mergeCell ref="C18:E18"/>
    <mergeCell ref="C19:E19"/>
    <mergeCell ref="C13:E13"/>
    <mergeCell ref="C2:E2"/>
    <mergeCell ref="C3:E3"/>
    <mergeCell ref="C4:E4"/>
    <mergeCell ref="C5:E5"/>
    <mergeCell ref="C6:E6"/>
    <mergeCell ref="C7:E7"/>
    <mergeCell ref="C8:E8"/>
    <mergeCell ref="C9:E9"/>
    <mergeCell ref="C10:E10"/>
    <mergeCell ref="C11:E11"/>
    <mergeCell ref="C12:E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т1</vt:lpstr>
      <vt:lpstr>т2</vt:lpstr>
      <vt:lpstr>т3</vt:lpstr>
      <vt:lpstr>т4</vt:lpstr>
      <vt:lpstr>т5</vt:lpstr>
      <vt:lpstr>c</vt:lpstr>
      <vt:lpstr>т6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V</cp:lastModifiedBy>
  <cp:revision>0</cp:revision>
  <dcterms:created xsi:type="dcterms:W3CDTF">2019-03-22T06:53:14Z</dcterms:created>
  <dcterms:modified xsi:type="dcterms:W3CDTF">2019-08-22T07:27:38Z</dcterms:modified>
</cp:coreProperties>
</file>