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20730" windowHeight="11640" tabRatio="879" activeTab="7"/>
  </bookViews>
  <sheets>
    <sheet name="r1-" sheetId="103" r:id="rId1"/>
    <sheet name="т2" sheetId="96" r:id="rId2"/>
    <sheet name="т3" sheetId="97" r:id="rId3"/>
    <sheet name="т4" sheetId="98" r:id="rId4"/>
    <sheet name="c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т3!$A$1:$U$16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44525"/>
</workbook>
</file>

<file path=xl/calcChain.xml><?xml version="1.0" encoding="utf-8"?>
<calcChain xmlns="http://schemas.openxmlformats.org/spreadsheetml/2006/main">
  <c r="C33" i="102" l="1"/>
  <c r="C32" i="102"/>
  <c r="C26" i="102" s="1"/>
  <c r="C31" i="102"/>
  <c r="E33" i="102" l="1"/>
  <c r="E32" i="102"/>
  <c r="E31" i="102"/>
  <c r="K11" i="97" l="1"/>
  <c r="I10" i="97"/>
  <c r="K10" i="97" s="1"/>
  <c r="I9" i="97"/>
  <c r="K9" i="97" s="1"/>
  <c r="I8" i="97"/>
  <c r="K8" i="97" s="1"/>
  <c r="K16" i="97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Y22" i="102" l="1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E26" i="102" l="1"/>
  <c r="P19" i="101" l="1"/>
  <c r="L23" i="101" l="1"/>
  <c r="L15" i="101"/>
  <c r="P23" i="101" l="1"/>
  <c r="P15" i="101"/>
  <c r="P10" i="101"/>
  <c r="P9" i="101"/>
  <c r="P26" i="101" l="1"/>
  <c r="P9" i="96"/>
  <c r="P46" i="96" s="1"/>
  <c r="E20" i="102" s="1"/>
  <c r="C20" i="102" s="1"/>
  <c r="E21" i="102" l="1"/>
  <c r="C21" i="102" s="1"/>
  <c r="C22" i="102" s="1"/>
  <c r="C25" i="102" s="1"/>
  <c r="E5" i="100"/>
  <c r="E6" i="100" s="1"/>
  <c r="E7" i="100" s="1"/>
  <c r="E10" i="100" s="1"/>
  <c r="E8" i="100" s="1"/>
  <c r="E22" i="102" l="1"/>
  <c r="E23" i="102" s="1"/>
  <c r="E25" i="102" l="1"/>
  <c r="H23" i="102"/>
  <c r="C23" i="102"/>
  <c r="C44" i="102" s="1"/>
  <c r="E44" i="102"/>
  <c r="H22" i="102"/>
  <c r="I44" i="102"/>
</calcChain>
</file>

<file path=xl/sharedStrings.xml><?xml version="1.0" encoding="utf-8"?>
<sst xmlns="http://schemas.openxmlformats.org/spreadsheetml/2006/main" count="1054" uniqueCount="230">
  <si>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</si>
  <si>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</si>
  <si>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</si>
  <si>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</si>
  <si>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</si>
  <si>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</si>
  <si>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</si>
  <si>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</si>
  <si>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</si>
  <si>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</si>
  <si>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</si>
  <si>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</si>
  <si>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</si>
  <si>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</si>
  <si>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</si>
  <si>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</si>
  <si>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</si>
  <si>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</si>
  <si>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</si>
  <si>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</si>
  <si>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</si>
  <si>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</si>
  <si>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</si>
  <si>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</si>
  <si>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</si>
  <si>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</si>
  <si>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</si>
  <si>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</si>
  <si>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</si>
  <si>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</si>
  <si>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</si>
  <si>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</si>
  <si>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</si>
  <si>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</si>
  <si>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</si>
  <si>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</si>
  <si>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</si>
  <si>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</si>
  <si>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</si>
  <si>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</si>
  <si>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</si>
  <si>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</si>
  <si>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</si>
  <si>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</si>
  <si>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</si>
  <si>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</si>
  <si>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</si>
  <si>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</si>
  <si>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</si>
  <si>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</si>
  <si>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</si>
  <si>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</si>
  <si>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</si>
  <si>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</si>
  <si>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</si>
  <si>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</si>
  <si>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</si>
  <si>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</si>
  <si>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</si>
  <si>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</si>
  <si>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</si>
  <si>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</si>
  <si>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</si>
  <si>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</si>
  <si>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</si>
  <si>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</si>
  <si>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</si>
  <si>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</si>
  <si>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</si>
  <si>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</si>
  <si>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</si>
  <si>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</si>
  <si>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</si>
  <si>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</si>
  <si>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</si>
  <si>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</si>
  <si>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</si>
  <si>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</si>
  <si>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</si>
  <si>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</si>
  <si>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</si>
  <si>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</si>
  <si>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</si>
  <si>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</si>
  <si>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</si>
  <si>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</si>
  <si>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</si>
  <si>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</si>
  <si>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</si>
  <si>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</si>
  <si>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</si>
  <si>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</si>
  <si>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</si>
  <si>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</si>
  <si>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</si>
  <si>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</si>
  <si>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</si>
  <si>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</si>
  <si>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</si>
  <si>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</si>
  <si>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</si>
  <si>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</si>
  <si>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</si>
  <si>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</si>
  <si>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</si>
  <si>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</si>
  <si>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</si>
  <si>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</si>
  <si>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</si>
  <si>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</si>
  <si>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</si>
  <si>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</si>
  <si>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</si>
  <si>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</si>
  <si>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</si>
  <si>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</si>
  <si>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</si>
  <si>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</si>
  <si>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</si>
  <si>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</si>
  <si>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</si>
  <si>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</si>
  <si>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</si>
  <si>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</si>
  <si>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</si>
  <si>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</si>
  <si>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</si>
  <si>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</si>
  <si>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</si>
  <si>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</si>
  <si>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</si>
  <si>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</si>
  <si>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</si>
  <si>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</si>
  <si>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</si>
  <si>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</si>
  <si>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</si>
  <si>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</si>
  <si>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</si>
  <si>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</si>
  <si>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</si>
  <si>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</si>
  <si>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</si>
  <si>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</si>
  <si>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</si>
  <si>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</si>
  <si>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</si>
  <si>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</si>
  <si>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</si>
  <si>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</si>
  <si>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</si>
  <si>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</si>
  <si>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</si>
  <si>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</si>
  <si>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</si>
  <si>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</si>
  <si>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</si>
  <si>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</si>
  <si>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</si>
  <si>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</si>
  <si>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</si>
  <si>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</si>
  <si>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</si>
  <si>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</si>
  <si>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</si>
  <si>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</si>
  <si>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</si>
  <si>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</si>
  <si>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7.8</t>
  </si>
  <si>
    <t>2022г</t>
  </si>
  <si>
    <t>7.9</t>
  </si>
  <si>
    <t>2023г</t>
  </si>
  <si>
    <t>7.10</t>
  </si>
  <si>
    <t>2024г</t>
  </si>
  <si>
    <t>7.11</t>
  </si>
  <si>
    <t>2025г</t>
  </si>
  <si>
    <t>7.12</t>
  </si>
  <si>
    <t>2026г</t>
  </si>
  <si>
    <t>7.13</t>
  </si>
  <si>
    <t>2027г</t>
  </si>
  <si>
    <t>7.14</t>
  </si>
  <si>
    <t>2028г</t>
  </si>
  <si>
    <t>7.15</t>
  </si>
  <si>
    <t>2029г</t>
  </si>
  <si>
    <t>7.16</t>
  </si>
  <si>
    <t>2030г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</si>
  <si>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</si>
  <si>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</si>
  <si>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</si>
  <si>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</si>
  <si>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</si>
  <si>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</si>
  <si>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</si>
  <si>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</si>
  <si>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</si>
  <si>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</si>
  <si>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</si>
  <si>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</si>
  <si>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</si>
  <si>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</si>
  <si>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</si>
  <si>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</si>
  <si>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</si>
  <si>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НДС 20%</t>
  </si>
  <si>
    <t>Наименование инвестиционного проекта: Реконструкция ТП-1 10/6кВ   Калининград, ул. Ялтинская 66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</si>
  <si>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</si>
  <si>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</si>
  <si>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Э4-01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</si>
  <si>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</si>
  <si>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</si>
  <si>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1 единица на 7 ячеек выключателей</t>
  </si>
  <si>
    <t>В8-07-3</t>
  </si>
  <si>
    <t>ВВ In=4000А; Iотк 31,5 кА</t>
  </si>
  <si>
    <t>Т5-10-1</t>
  </si>
  <si>
    <t>УНЦ ячейки трансформатора</t>
  </si>
  <si>
    <t>УНЦ ячеек выключателей</t>
  </si>
  <si>
    <t>УНЦ здания РП на 28 ячеек</t>
  </si>
  <si>
    <t>Трансформатор 15/0,4кВ 100кВА</t>
  </si>
  <si>
    <t>П6-10</t>
  </si>
  <si>
    <t xml:space="preserve">Затраты на проектно-изыскательские работы </t>
  </si>
  <si>
    <t>объект</t>
  </si>
  <si>
    <t>Идентификатор инвестиционного проекта: J 19-05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</si>
  <si>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</si>
  <si>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</si>
  <si>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</si>
  <si>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</si>
  <si>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</si>
  <si>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</si>
  <si>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-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</si>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</sst>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0.000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b/>
      <sz val="14"/>
      <name val="Arial"/>
      <family val="1"/>
    </font>
    <font>
      <sz val="12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DEDED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</cellStyleXfs>
  <cellXfs count="24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50" fillId="0" borderId="13" xfId="0" applyFont="1" applyFill="1" applyBorder="1" applyAlignment="1">
      <alignment horizontal="left"/>
    </xf>
    <xf numFmtId="3" fontId="24" fillId="0" borderId="13" xfId="0" applyNumberFormat="1" applyFont="1" applyBorder="1" applyAlignment="1">
      <alignment horizontal="center" vertical="center" wrapText="1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30" fillId="0" borderId="0" xfId="0" applyFont="1" applyFill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1" fontId="53" fillId="0" borderId="19" xfId="55" applyNumberFormat="1" applyFont="1" applyFill="1" applyBorder="1" applyAlignment="1">
      <alignment horizontal="center" vertical="center" wrapText="1"/>
    </xf>
    <xf numFmtId="2" fontId="53" fillId="0" borderId="19" xfId="55" applyNumberFormat="1" applyFont="1" applyFill="1" applyBorder="1" applyAlignment="1">
      <alignment horizontal="center" vertical="center"/>
    </xf>
    <xf numFmtId="169" fontId="53" fillId="0" borderId="19" xfId="55" applyNumberFormat="1" applyFont="1" applyFill="1" applyBorder="1" applyAlignment="1">
      <alignment horizontal="right" vertical="center"/>
    </xf>
    <xf numFmtId="0" fontId="52" fillId="0" borderId="0" xfId="55" applyFont="1" applyFill="1" applyBorder="1" applyAlignment="1">
      <alignment horizontal="right" vertical="center" wrapText="1"/>
    </xf>
    <xf numFmtId="170" fontId="4" fillId="0" borderId="0" xfId="0" applyNumberFormat="1" applyFont="1" applyFill="1" applyAlignment="1">
      <alignment horizontal="center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2" fillId="0" borderId="0" xfId="55" applyFont="1" applyFill="1" applyBorder="1" applyAlignment="1">
      <alignment horizontal="right" vertical="center" wrapText="1"/>
    </xf>
    <xf numFmtId="0" fontId="54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5" fillId="25" borderId="11" xfId="0" applyNumberFormat="1" applyFont="1" applyFill="1" applyBorder="1" applyAlignment="1">
      <alignment horizontal="center" vertical="center"/>
    </xf>
    <xf numFmtId="4" fontId="55" fillId="25" borderId="13" xfId="0" applyNumberFormat="1" applyFont="1" applyFill="1" applyBorder="1" applyAlignment="1">
      <alignment horizontal="center" vertical="center"/>
    </xf>
    <xf numFmtId="4" fontId="55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</cellXfs>
  <cellStyles count="5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7;&#1072;&#1087;&#1072;&#1076;&#1085;&#1072;&#1103;/&#1048;&#1055;&#1056;_2020-2024_%20&#1072;&#1074;&#1075;&#1091;&#1089;&#1090;_2019_1/&#1092;&#1086;&#1088;&#1084;&#1072;&#1090;&#1099;%20&#1087;&#1088;&#1080;&#1082;&#1072;&#1079;&#1072;%20380%20&#1052;&#1080;&#1085;&#1101;&#1085;&#1077;&#1088;&#1075;&#1086;%201-19_28.03.19%20-%20&#1073;&#1077;&#1079;%20&#1042;&#1051;%20-%20&#1092;&#1086;&#1088;&#1084;&#1091;&#1083;&#1099;%20&#1074;&#1077;&#1088;&#1089;&#1080;&#1103;%2020.09.19/D0811_1153926028850_02_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</sheetNames>
    <sheetDataSet>
      <sheetData sheetId="0">
        <row r="69">
          <cell r="BC69">
            <v>25.96</v>
          </cell>
          <cell r="BM69">
            <v>37.782339476871535</v>
          </cell>
          <cell r="BW69">
            <v>25.216840174615996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5"/>
  <sheetViews>
    <sheetView topLeftCell="A19" workbookViewId="0">
      <selection activeCell="A22" sqref="A22:R63"/>
    </sheetView>
  </sheetViews>
  <sheetFormatPr defaultRowHeight="15.75" x14ac:dyDescent="0.25"/>
  <cols>
    <col min="1" max="1" width="8.625" style="77" customWidth="1"/>
    <col min="2" max="2" width="26.375" style="134" customWidth="1"/>
    <col min="3" max="3" width="14" style="106" customWidth="1"/>
    <col min="4" max="4" width="23.5" style="134" customWidth="1"/>
    <col min="5" max="5" width="13.625" style="106" customWidth="1"/>
    <col min="6" max="6" width="10.875" style="106" customWidth="1"/>
    <col min="7" max="7" width="13.875" style="132" customWidth="1"/>
    <col min="8" max="8" width="16.75" style="132" customWidth="1"/>
    <col min="9" max="9" width="9.625" style="54" customWidth="1"/>
    <col min="10" max="10" width="15.125" style="36" customWidth="1"/>
    <col min="11" max="11" width="14" style="54" customWidth="1"/>
    <col min="12" max="12" width="22.375" style="54" customWidth="1"/>
    <col min="13" max="13" width="13.5" style="54" customWidth="1"/>
    <col min="14" max="14" width="10.875" style="54" customWidth="1"/>
    <col min="15" max="15" width="13.875" style="54" customWidth="1"/>
    <col min="16" max="16" width="16.75" style="54" customWidth="1"/>
    <col min="17" max="17" width="15.125" style="54" customWidth="1"/>
    <col min="18" max="18" width="9.625" style="54" customWidth="1"/>
    <col min="19" max="16384" width="9" style="54"/>
  </cols>
  <sheetData>
    <row r="1" spans="1:34" ht="18.75" x14ac:dyDescent="0.25">
      <c r="Q1" s="135" t="s">
        <v>50</v>
      </c>
    </row>
    <row r="2" spans="1:34" ht="18.75" x14ac:dyDescent="0.3">
      <c r="Q2" s="136" t="s">
        <v>48</v>
      </c>
    </row>
    <row r="3" spans="1:34" ht="18.75" x14ac:dyDescent="0.3">
      <c r="Q3" s="136" t="s">
        <v>49</v>
      </c>
    </row>
    <row r="4" spans="1:34" ht="69.75" customHeight="1" x14ac:dyDescent="0.25">
      <c r="A4" s="163" t="s">
        <v>53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37"/>
      <c r="S4" s="137"/>
      <c r="T4" s="137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</row>
    <row r="5" spans="1:34" ht="18.75" x14ac:dyDescent="0.3">
      <c r="A5" s="164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</row>
    <row r="6" spans="1:34" ht="18.75" x14ac:dyDescent="0.25">
      <c r="A6" s="165" t="s">
        <v>202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</row>
    <row r="7" spans="1:34" x14ac:dyDescent="0.25">
      <c r="A7" s="166" t="s">
        <v>51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41"/>
      <c r="S7" s="141"/>
      <c r="T7" s="141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</row>
    <row r="8" spans="1:34" ht="18.75" x14ac:dyDescent="0.3">
      <c r="A8" s="167" t="s">
        <v>229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38"/>
      <c r="S8" s="138"/>
      <c r="T8" s="138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</row>
    <row r="9" spans="1:34" ht="18.75" x14ac:dyDescent="0.3">
      <c r="A9" s="168" t="s">
        <v>204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38"/>
      <c r="S9" s="138"/>
      <c r="T9" s="138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</row>
    <row r="10" spans="1:34" ht="18.75" x14ac:dyDescent="0.25">
      <c r="A10" s="168" t="s">
        <v>221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</row>
    <row r="11" spans="1:34" ht="18.75" x14ac:dyDescent="0.3">
      <c r="A11" s="169" t="s">
        <v>199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38"/>
      <c r="S11" s="138"/>
      <c r="T11" s="138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</row>
    <row r="12" spans="1:34" s="144" customFormat="1" ht="22.5" customHeight="1" x14ac:dyDescent="0.3">
      <c r="A12" s="162" t="s">
        <v>52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43"/>
      <c r="S12" s="143"/>
      <c r="T12" s="143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4" customFormat="1" ht="18.75" x14ac:dyDescent="0.3">
      <c r="A13" s="170" t="s">
        <v>148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43"/>
      <c r="S13" s="143"/>
      <c r="T13" s="143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4" customFormat="1" ht="18.75" x14ac:dyDescent="0.3">
      <c r="A14" s="170" t="s">
        <v>197</v>
      </c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43"/>
      <c r="S14" s="143"/>
      <c r="T14" s="143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4" customFormat="1" ht="18.75" customHeight="1" x14ac:dyDescent="0.3">
      <c r="A15" s="162" t="s">
        <v>59</v>
      </c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43"/>
      <c r="S15" s="143"/>
      <c r="T15" s="143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1" t="s">
        <v>9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</row>
    <row r="17" spans="1:18" x14ac:dyDescent="0.25">
      <c r="A17" s="172" t="s">
        <v>0</v>
      </c>
      <c r="B17" s="173" t="s">
        <v>2</v>
      </c>
      <c r="C17" s="174" t="s">
        <v>46</v>
      </c>
      <c r="D17" s="174"/>
      <c r="E17" s="174"/>
      <c r="F17" s="174"/>
      <c r="G17" s="174"/>
      <c r="H17" s="174"/>
      <c r="I17" s="174"/>
      <c r="J17" s="174"/>
      <c r="K17" s="174" t="s">
        <v>46</v>
      </c>
      <c r="L17" s="174"/>
      <c r="M17" s="174"/>
      <c r="N17" s="174"/>
      <c r="O17" s="174"/>
      <c r="P17" s="174"/>
      <c r="Q17" s="174"/>
      <c r="R17" s="174"/>
    </row>
    <row r="18" spans="1:18" ht="46.5" customHeight="1" x14ac:dyDescent="0.25">
      <c r="A18" s="172"/>
      <c r="B18" s="173"/>
      <c r="C18" s="175" t="s">
        <v>201</v>
      </c>
      <c r="D18" s="176"/>
      <c r="E18" s="176"/>
      <c r="F18" s="176"/>
      <c r="G18" s="176"/>
      <c r="H18" s="176"/>
      <c r="I18" s="176"/>
      <c r="J18" s="177"/>
      <c r="K18" s="175" t="s">
        <v>201</v>
      </c>
      <c r="L18" s="176"/>
      <c r="M18" s="176"/>
      <c r="N18" s="176"/>
      <c r="O18" s="176"/>
      <c r="P18" s="176"/>
      <c r="Q18" s="176"/>
      <c r="R18" s="177"/>
    </row>
    <row r="19" spans="1:18" ht="15.75" customHeight="1" x14ac:dyDescent="0.25">
      <c r="A19" s="172"/>
      <c r="B19" s="173"/>
      <c r="C19" s="173" t="s">
        <v>12</v>
      </c>
      <c r="D19" s="173"/>
      <c r="E19" s="173"/>
      <c r="F19" s="173"/>
      <c r="G19" s="173" t="s">
        <v>116</v>
      </c>
      <c r="H19" s="173"/>
      <c r="I19" s="173"/>
      <c r="J19" s="173"/>
      <c r="K19" s="173" t="s">
        <v>12</v>
      </c>
      <c r="L19" s="173"/>
      <c r="M19" s="173"/>
      <c r="N19" s="173"/>
      <c r="O19" s="173" t="s">
        <v>116</v>
      </c>
      <c r="P19" s="173"/>
      <c r="Q19" s="173"/>
      <c r="R19" s="173"/>
    </row>
    <row r="20" spans="1:18" s="27" customFormat="1" ht="126" x14ac:dyDescent="0.25">
      <c r="A20" s="172"/>
      <c r="B20" s="173"/>
      <c r="C20" s="131" t="s">
        <v>28</v>
      </c>
      <c r="D20" s="131" t="s">
        <v>8</v>
      </c>
      <c r="E20" s="131" t="s">
        <v>107</v>
      </c>
      <c r="F20" s="131" t="s">
        <v>10</v>
      </c>
      <c r="G20" s="131" t="s">
        <v>13</v>
      </c>
      <c r="H20" s="131" t="s">
        <v>54</v>
      </c>
      <c r="I20" s="27" t="s">
        <v>200</v>
      </c>
      <c r="J20" s="12" t="s">
        <v>55</v>
      </c>
      <c r="K20" s="131" t="s">
        <v>28</v>
      </c>
      <c r="L20" s="131" t="s">
        <v>8</v>
      </c>
      <c r="M20" s="131" t="s">
        <v>107</v>
      </c>
      <c r="N20" s="131" t="s">
        <v>10</v>
      </c>
      <c r="O20" s="131" t="s">
        <v>13</v>
      </c>
      <c r="P20" s="131" t="s">
        <v>54</v>
      </c>
      <c r="Q20" s="27" t="s">
        <v>200</v>
      </c>
      <c r="R20" s="12" t="s">
        <v>55</v>
      </c>
    </row>
    <row r="21" spans="1:18" s="27" customFormat="1" x14ac:dyDescent="0.25">
      <c r="A21" s="130">
        <v>1</v>
      </c>
      <c r="B21" s="131">
        <v>2</v>
      </c>
      <c r="C21" s="131">
        <v>3</v>
      </c>
      <c r="D21" s="131">
        <v>4</v>
      </c>
      <c r="E21" s="131">
        <v>5</v>
      </c>
      <c r="F21" s="131">
        <v>6</v>
      </c>
      <c r="G21" s="131">
        <v>7</v>
      </c>
      <c r="H21" s="131">
        <v>8</v>
      </c>
      <c r="J21" s="12">
        <v>9</v>
      </c>
      <c r="K21" s="131">
        <v>3</v>
      </c>
      <c r="L21" s="131">
        <v>4</v>
      </c>
      <c r="M21" s="131">
        <v>5</v>
      </c>
      <c r="N21" s="131">
        <v>6</v>
      </c>
      <c r="O21" s="131">
        <v>7</v>
      </c>
      <c r="P21" s="131">
        <v>8</v>
      </c>
      <c r="Q21" s="12">
        <v>9</v>
      </c>
      <c r="R21" s="12">
        <v>10</v>
      </c>
    </row>
    <row r="22" spans="1:18" s="27" customFormat="1" x14ac:dyDescent="0.25">
      <c r="A22" s="130"/>
      <c r="B22" s="13"/>
      <c r="C22" s="131"/>
      <c r="D22" s="131"/>
      <c r="E22" s="131"/>
      <c r="F22" s="131"/>
      <c r="G22" s="131"/>
      <c r="H22" s="131"/>
      <c r="I22" s="131"/>
      <c r="J22" s="131"/>
      <c r="K22" s="153"/>
      <c r="L22" s="153"/>
      <c r="M22" s="153"/>
      <c r="N22" s="153"/>
      <c r="O22" s="153"/>
      <c r="P22" s="153"/>
      <c r="Q22" s="153"/>
      <c r="R22" s="153"/>
    </row>
    <row r="23" spans="1:18" s="27" customFormat="1" x14ac:dyDescent="0.25">
      <c r="A23" s="130"/>
      <c r="B23" s="14"/>
      <c r="C23" s="131"/>
      <c r="D23" s="128"/>
      <c r="E23" s="131"/>
      <c r="F23" s="131"/>
      <c r="G23" s="15"/>
      <c r="H23" s="12"/>
      <c r="I23" s="21"/>
      <c r="J23" s="12"/>
      <c r="K23" s="153"/>
      <c r="L23" s="128"/>
      <c r="M23" s="153"/>
      <c r="N23" s="153"/>
      <c r="O23" s="15"/>
      <c r="P23" s="12"/>
      <c r="Q23" s="21"/>
      <c r="R23" s="12"/>
    </row>
    <row r="24" spans="1:18" s="27" customFormat="1" x14ac:dyDescent="0.25">
      <c r="A24" s="130"/>
      <c r="B24" s="14"/>
      <c r="C24" s="131"/>
      <c r="D24" s="128"/>
      <c r="E24" s="131"/>
      <c r="F24" s="131"/>
      <c r="G24" s="15"/>
      <c r="H24" s="12"/>
      <c r="I24" s="21"/>
      <c r="J24" s="12"/>
      <c r="K24" s="153"/>
      <c r="L24" s="128"/>
      <c r="M24" s="153"/>
      <c r="N24" s="153"/>
      <c r="O24" s="15"/>
      <c r="P24" s="12"/>
      <c r="Q24" s="21"/>
      <c r="R24" s="12"/>
    </row>
    <row r="25" spans="1:18" s="27" customFormat="1" x14ac:dyDescent="0.25">
      <c r="A25" s="130"/>
      <c r="B25" s="14"/>
      <c r="C25" s="131"/>
      <c r="D25" s="131"/>
      <c r="E25" s="131"/>
      <c r="F25" s="131"/>
      <c r="G25" s="15"/>
      <c r="H25" s="131"/>
      <c r="I25" s="21"/>
      <c r="J25" s="12"/>
      <c r="K25" s="153"/>
      <c r="L25" s="153"/>
      <c r="M25" s="153"/>
      <c r="N25" s="153"/>
      <c r="O25" s="15"/>
      <c r="P25" s="153"/>
      <c r="Q25" s="21"/>
      <c r="R25" s="12"/>
    </row>
    <row r="26" spans="1:18" s="143" customFormat="1" x14ac:dyDescent="0.25">
      <c r="A26" s="74"/>
      <c r="B26" s="13"/>
      <c r="C26" s="131"/>
      <c r="D26" s="131"/>
      <c r="E26" s="131"/>
      <c r="F26" s="131"/>
      <c r="G26" s="131"/>
      <c r="H26" s="131"/>
      <c r="I26" s="21"/>
      <c r="J26" s="131"/>
      <c r="K26" s="153"/>
      <c r="L26" s="153"/>
      <c r="M26" s="153"/>
      <c r="N26" s="153"/>
      <c r="O26" s="153"/>
      <c r="P26" s="153"/>
      <c r="Q26" s="21"/>
      <c r="R26" s="153"/>
    </row>
    <row r="27" spans="1:18" s="143" customFormat="1" x14ac:dyDescent="0.25">
      <c r="A27" s="74"/>
      <c r="B27" s="14"/>
      <c r="C27" s="131"/>
      <c r="D27" s="133"/>
      <c r="E27" s="131"/>
      <c r="F27" s="131"/>
      <c r="G27" s="15"/>
      <c r="H27" s="12"/>
      <c r="I27" s="21"/>
      <c r="J27" s="12"/>
      <c r="K27" s="153"/>
      <c r="L27" s="154"/>
      <c r="M27" s="153"/>
      <c r="N27" s="153"/>
      <c r="O27" s="15"/>
      <c r="P27" s="12"/>
      <c r="Q27" s="21"/>
      <c r="R27" s="12"/>
    </row>
    <row r="28" spans="1:18" s="143" customFormat="1" x14ac:dyDescent="0.25">
      <c r="A28" s="74"/>
      <c r="B28" s="14"/>
      <c r="C28" s="131"/>
      <c r="D28" s="133"/>
      <c r="E28" s="131"/>
      <c r="F28" s="131"/>
      <c r="G28" s="15"/>
      <c r="H28" s="12"/>
      <c r="I28" s="21"/>
      <c r="J28" s="12"/>
      <c r="K28" s="153"/>
      <c r="L28" s="154"/>
      <c r="M28" s="153"/>
      <c r="N28" s="153"/>
      <c r="O28" s="15"/>
      <c r="P28" s="12"/>
      <c r="Q28" s="21"/>
      <c r="R28" s="12"/>
    </row>
    <row r="29" spans="1:18" s="143" customFormat="1" x14ac:dyDescent="0.25">
      <c r="A29" s="74"/>
      <c r="B29" s="14"/>
      <c r="C29" s="131"/>
      <c r="D29" s="133"/>
      <c r="E29" s="131"/>
      <c r="F29" s="131"/>
      <c r="G29" s="15"/>
      <c r="H29" s="20"/>
      <c r="I29" s="145"/>
      <c r="J29" s="17"/>
      <c r="K29" s="153"/>
      <c r="L29" s="154"/>
      <c r="M29" s="153"/>
      <c r="N29" s="153"/>
      <c r="O29" s="15"/>
      <c r="P29" s="20"/>
      <c r="Q29" s="145"/>
      <c r="R29" s="17"/>
    </row>
    <row r="30" spans="1:18" s="143" customFormat="1" x14ac:dyDescent="0.25">
      <c r="A30" s="74"/>
      <c r="B30" s="14"/>
      <c r="C30" s="131"/>
      <c r="D30" s="131"/>
      <c r="E30" s="131"/>
      <c r="F30" s="131"/>
      <c r="G30" s="131"/>
      <c r="H30" s="131"/>
      <c r="I30" s="21"/>
      <c r="J30" s="131"/>
      <c r="K30" s="153"/>
      <c r="L30" s="153"/>
      <c r="M30" s="153"/>
      <c r="N30" s="153"/>
      <c r="O30" s="153"/>
      <c r="P30" s="153"/>
      <c r="Q30" s="21"/>
      <c r="R30" s="153"/>
    </row>
    <row r="31" spans="1:18" s="143" customFormat="1" x14ac:dyDescent="0.25">
      <c r="A31" s="74"/>
      <c r="B31" s="14"/>
      <c r="C31" s="131"/>
      <c r="D31" s="131"/>
      <c r="E31" s="131"/>
      <c r="F31" s="131"/>
      <c r="G31" s="16"/>
      <c r="H31" s="20"/>
      <c r="I31" s="145"/>
      <c r="J31" s="17"/>
      <c r="K31" s="153"/>
      <c r="L31" s="153"/>
      <c r="M31" s="153"/>
      <c r="N31" s="153"/>
      <c r="O31" s="16"/>
      <c r="P31" s="20"/>
      <c r="Q31" s="145"/>
      <c r="R31" s="17"/>
    </row>
    <row r="32" spans="1:18" s="143" customFormat="1" x14ac:dyDescent="0.25">
      <c r="A32" s="74"/>
      <c r="B32" s="14"/>
      <c r="C32" s="131"/>
      <c r="D32" s="131"/>
      <c r="E32" s="131"/>
      <c r="F32" s="131"/>
      <c r="G32" s="16"/>
      <c r="H32" s="20"/>
      <c r="I32" s="145"/>
      <c r="J32" s="17"/>
      <c r="K32" s="153"/>
      <c r="L32" s="153"/>
      <c r="M32" s="153"/>
      <c r="N32" s="153"/>
      <c r="O32" s="16"/>
      <c r="P32" s="20"/>
      <c r="Q32" s="145"/>
      <c r="R32" s="17"/>
    </row>
    <row r="33" spans="1:18" s="143" customFormat="1" x14ac:dyDescent="0.25">
      <c r="A33" s="74"/>
      <c r="B33" s="14"/>
      <c r="C33" s="131"/>
      <c r="D33" s="131"/>
      <c r="E33" s="131"/>
      <c r="F33" s="131"/>
      <c r="G33" s="16"/>
      <c r="H33" s="20"/>
      <c r="I33" s="145"/>
      <c r="J33" s="17"/>
      <c r="K33" s="153"/>
      <c r="L33" s="153"/>
      <c r="M33" s="153"/>
      <c r="N33" s="153"/>
      <c r="O33" s="16"/>
      <c r="P33" s="20"/>
      <c r="Q33" s="145"/>
      <c r="R33" s="17"/>
    </row>
    <row r="34" spans="1:18" s="143" customFormat="1" x14ac:dyDescent="0.25">
      <c r="A34" s="74"/>
      <c r="B34" s="14"/>
      <c r="C34" s="131"/>
      <c r="D34" s="131"/>
      <c r="E34" s="131"/>
      <c r="F34" s="131"/>
      <c r="G34" s="131"/>
      <c r="H34" s="131"/>
      <c r="I34" s="21"/>
      <c r="J34" s="131"/>
      <c r="K34" s="153"/>
      <c r="L34" s="153"/>
      <c r="M34" s="153"/>
      <c r="N34" s="153"/>
      <c r="O34" s="153"/>
      <c r="P34" s="153"/>
      <c r="Q34" s="21"/>
      <c r="R34" s="153"/>
    </row>
    <row r="35" spans="1:18" s="143" customFormat="1" x14ac:dyDescent="0.25">
      <c r="A35" s="74"/>
      <c r="B35" s="14"/>
      <c r="C35" s="19"/>
      <c r="D35" s="131"/>
      <c r="E35" s="20"/>
      <c r="F35" s="131"/>
      <c r="G35" s="16"/>
      <c r="H35" s="20"/>
      <c r="I35" s="145"/>
      <c r="J35" s="17"/>
      <c r="K35" s="19"/>
      <c r="L35" s="153"/>
      <c r="M35" s="20"/>
      <c r="N35" s="153"/>
      <c r="O35" s="16"/>
      <c r="P35" s="20"/>
      <c r="Q35" s="145"/>
      <c r="R35" s="17"/>
    </row>
    <row r="36" spans="1:18" s="143" customFormat="1" x14ac:dyDescent="0.25">
      <c r="A36" s="74"/>
      <c r="B36" s="14"/>
      <c r="C36" s="19"/>
      <c r="D36" s="131"/>
      <c r="E36" s="20"/>
      <c r="F36" s="131"/>
      <c r="G36" s="16"/>
      <c r="H36" s="20"/>
      <c r="I36" s="145"/>
      <c r="J36" s="17"/>
      <c r="K36" s="19"/>
      <c r="L36" s="153"/>
      <c r="M36" s="20"/>
      <c r="N36" s="153"/>
      <c r="O36" s="16"/>
      <c r="P36" s="20"/>
      <c r="Q36" s="145"/>
      <c r="R36" s="17"/>
    </row>
    <row r="37" spans="1:18" s="143" customFormat="1" x14ac:dyDescent="0.25">
      <c r="A37" s="74"/>
      <c r="B37" s="14"/>
      <c r="C37" s="19"/>
      <c r="D37" s="131"/>
      <c r="E37" s="20"/>
      <c r="F37" s="131"/>
      <c r="G37" s="16"/>
      <c r="H37" s="20"/>
      <c r="I37" s="145"/>
      <c r="J37" s="17"/>
      <c r="K37" s="19"/>
      <c r="L37" s="153"/>
      <c r="M37" s="20"/>
      <c r="N37" s="153"/>
      <c r="O37" s="16"/>
      <c r="P37" s="20"/>
      <c r="Q37" s="145"/>
      <c r="R37" s="17"/>
    </row>
    <row r="38" spans="1:18" s="143" customFormat="1" x14ac:dyDescent="0.25">
      <c r="A38" s="74"/>
      <c r="B38" s="14"/>
      <c r="C38" s="131"/>
      <c r="D38" s="131"/>
      <c r="E38" s="21"/>
      <c r="F38" s="21"/>
      <c r="G38" s="16"/>
      <c r="H38" s="21"/>
      <c r="I38" s="21"/>
      <c r="J38" s="12"/>
      <c r="K38" s="153"/>
      <c r="L38" s="153"/>
      <c r="M38" s="21"/>
      <c r="N38" s="21"/>
      <c r="O38" s="16"/>
      <c r="P38" s="21"/>
      <c r="Q38" s="21"/>
      <c r="R38" s="12"/>
    </row>
    <row r="39" spans="1:18" s="143" customFormat="1" x14ac:dyDescent="0.25">
      <c r="A39" s="74"/>
      <c r="B39" s="14"/>
      <c r="C39" s="131"/>
      <c r="D39" s="131"/>
      <c r="E39" s="21"/>
      <c r="F39" s="21"/>
      <c r="G39" s="16"/>
      <c r="H39" s="3"/>
      <c r="I39" s="145"/>
      <c r="J39" s="3"/>
      <c r="K39" s="153"/>
      <c r="L39" s="153"/>
      <c r="M39" s="21"/>
      <c r="N39" s="21"/>
      <c r="O39" s="16"/>
      <c r="P39" s="3"/>
      <c r="Q39" s="145"/>
      <c r="R39" s="3"/>
    </row>
    <row r="40" spans="1:18" s="143" customFormat="1" x14ac:dyDescent="0.25">
      <c r="A40" s="74"/>
      <c r="B40" s="14"/>
      <c r="C40" s="131"/>
      <c r="D40" s="131"/>
      <c r="E40" s="21"/>
      <c r="F40" s="21"/>
      <c r="G40" s="16"/>
      <c r="H40" s="3"/>
      <c r="I40" s="145"/>
      <c r="J40" s="17"/>
      <c r="K40" s="153"/>
      <c r="L40" s="153"/>
      <c r="M40" s="21"/>
      <c r="N40" s="21"/>
      <c r="O40" s="16"/>
      <c r="P40" s="3"/>
      <c r="Q40" s="145"/>
      <c r="R40" s="17"/>
    </row>
    <row r="41" spans="1:18" s="143" customFormat="1" x14ac:dyDescent="0.25">
      <c r="A41" s="74"/>
      <c r="B41" s="14"/>
      <c r="C41" s="131"/>
      <c r="D41" s="131"/>
      <c r="E41" s="21"/>
      <c r="F41" s="21"/>
      <c r="G41" s="16"/>
      <c r="H41" s="3"/>
      <c r="I41" s="145"/>
      <c r="J41" s="3"/>
      <c r="K41" s="153"/>
      <c r="L41" s="153"/>
      <c r="M41" s="21"/>
      <c r="N41" s="21"/>
      <c r="O41" s="16"/>
      <c r="P41" s="3"/>
      <c r="Q41" s="145"/>
      <c r="R41" s="3"/>
    </row>
    <row r="42" spans="1:18" s="143" customFormat="1" x14ac:dyDescent="0.25">
      <c r="A42" s="74"/>
      <c r="B42" s="14"/>
      <c r="C42" s="131"/>
      <c r="D42" s="131"/>
      <c r="E42" s="21"/>
      <c r="F42" s="21"/>
      <c r="G42" s="16"/>
      <c r="H42" s="3"/>
      <c r="I42" s="145"/>
      <c r="J42" s="3"/>
      <c r="K42" s="153"/>
      <c r="L42" s="153"/>
      <c r="M42" s="21"/>
      <c r="N42" s="21"/>
      <c r="O42" s="16"/>
      <c r="P42" s="3"/>
      <c r="Q42" s="145"/>
      <c r="R42" s="3"/>
    </row>
    <row r="43" spans="1:18" s="143" customFormat="1" x14ac:dyDescent="0.25">
      <c r="A43" s="74"/>
      <c r="B43" s="14"/>
      <c r="C43" s="131"/>
      <c r="D43" s="131"/>
      <c r="E43" s="21"/>
      <c r="F43" s="21"/>
      <c r="G43" s="16"/>
      <c r="H43" s="17"/>
      <c r="I43" s="145"/>
      <c r="J43" s="17"/>
      <c r="K43" s="153"/>
      <c r="L43" s="153"/>
      <c r="M43" s="21"/>
      <c r="N43" s="21"/>
      <c r="O43" s="16"/>
      <c r="P43" s="17"/>
      <c r="Q43" s="145"/>
      <c r="R43" s="17"/>
    </row>
    <row r="44" spans="1:18" s="143" customFormat="1" x14ac:dyDescent="0.25">
      <c r="A44" s="74"/>
      <c r="B44" s="14"/>
      <c r="C44" s="131"/>
      <c r="D44" s="131"/>
      <c r="E44" s="21"/>
      <c r="F44" s="21"/>
      <c r="G44" s="16"/>
      <c r="H44" s="17"/>
      <c r="I44" s="145"/>
      <c r="J44" s="17"/>
      <c r="K44" s="153"/>
      <c r="L44" s="153"/>
      <c r="M44" s="21"/>
      <c r="N44" s="21"/>
      <c r="O44" s="16"/>
      <c r="P44" s="17"/>
      <c r="Q44" s="145"/>
      <c r="R44" s="17"/>
    </row>
    <row r="45" spans="1:18" s="143" customFormat="1" x14ac:dyDescent="0.25">
      <c r="A45" s="74"/>
      <c r="B45" s="14"/>
      <c r="C45" s="131"/>
      <c r="D45" s="131"/>
      <c r="E45" s="21"/>
      <c r="F45" s="21"/>
      <c r="G45" s="16"/>
      <c r="H45" s="3"/>
      <c r="I45" s="145"/>
      <c r="J45" s="3"/>
      <c r="K45" s="153"/>
      <c r="L45" s="153"/>
      <c r="M45" s="21"/>
      <c r="N45" s="21"/>
      <c r="O45" s="16"/>
      <c r="P45" s="3"/>
      <c r="Q45" s="145"/>
      <c r="R45" s="3"/>
    </row>
    <row r="46" spans="1:18" s="143" customFormat="1" x14ac:dyDescent="0.25">
      <c r="A46" s="74"/>
      <c r="B46" s="14"/>
      <c r="C46" s="131"/>
      <c r="D46" s="131"/>
      <c r="E46" s="21"/>
      <c r="F46" s="21"/>
      <c r="G46" s="16"/>
      <c r="H46" s="3"/>
      <c r="I46" s="145"/>
      <c r="J46" s="3"/>
      <c r="K46" s="153"/>
      <c r="L46" s="153"/>
      <c r="M46" s="21"/>
      <c r="N46" s="21"/>
      <c r="O46" s="16"/>
      <c r="P46" s="3"/>
      <c r="Q46" s="145"/>
      <c r="R46" s="3"/>
    </row>
    <row r="47" spans="1:18" s="143" customFormat="1" x14ac:dyDescent="0.25">
      <c r="A47" s="74"/>
      <c r="B47" s="14"/>
      <c r="C47" s="131"/>
      <c r="D47" s="131"/>
      <c r="E47" s="21"/>
      <c r="F47" s="21"/>
      <c r="G47" s="16"/>
      <c r="H47" s="3"/>
      <c r="I47" s="145"/>
      <c r="J47" s="3"/>
      <c r="K47" s="153"/>
      <c r="L47" s="153"/>
      <c r="M47" s="21"/>
      <c r="N47" s="21"/>
      <c r="O47" s="16"/>
      <c r="P47" s="3"/>
      <c r="Q47" s="145"/>
      <c r="R47" s="3"/>
    </row>
    <row r="48" spans="1:18" s="143" customFormat="1" x14ac:dyDescent="0.25">
      <c r="A48" s="74"/>
      <c r="B48" s="14"/>
      <c r="C48" s="131"/>
      <c r="D48" s="131"/>
      <c r="E48" s="21"/>
      <c r="F48" s="21"/>
      <c r="G48" s="16"/>
      <c r="H48" s="3"/>
      <c r="I48" s="145"/>
      <c r="J48" s="3"/>
      <c r="K48" s="153"/>
      <c r="L48" s="153"/>
      <c r="M48" s="21"/>
      <c r="N48" s="21"/>
      <c r="O48" s="16"/>
      <c r="P48" s="3"/>
      <c r="Q48" s="145"/>
      <c r="R48" s="3"/>
    </row>
    <row r="49" spans="1:18" s="143" customFormat="1" x14ac:dyDescent="0.25">
      <c r="A49" s="74"/>
      <c r="B49" s="14"/>
      <c r="C49" s="131"/>
      <c r="D49" s="131"/>
      <c r="E49" s="131"/>
      <c r="F49" s="131"/>
      <c r="G49" s="16"/>
      <c r="H49" s="12"/>
      <c r="I49" s="21"/>
      <c r="J49" s="12"/>
      <c r="K49" s="153"/>
      <c r="L49" s="153"/>
      <c r="M49" s="153"/>
      <c r="N49" s="153"/>
      <c r="O49" s="16"/>
      <c r="P49" s="12"/>
      <c r="Q49" s="21"/>
      <c r="R49" s="12"/>
    </row>
    <row r="50" spans="1:18" s="143" customFormat="1" x14ac:dyDescent="0.25">
      <c r="A50" s="74"/>
      <c r="B50" s="13"/>
      <c r="C50" s="131"/>
      <c r="D50" s="131"/>
      <c r="E50" s="131"/>
      <c r="F50" s="131"/>
      <c r="G50" s="14"/>
      <c r="H50" s="12"/>
      <c r="I50" s="21"/>
      <c r="J50" s="12"/>
      <c r="K50" s="153"/>
      <c r="L50" s="153"/>
      <c r="M50" s="153"/>
      <c r="N50" s="153"/>
      <c r="O50" s="14"/>
      <c r="P50" s="12"/>
      <c r="Q50" s="21"/>
      <c r="R50" s="12"/>
    </row>
    <row r="51" spans="1:18" s="143" customFormat="1" x14ac:dyDescent="0.25">
      <c r="A51" s="74"/>
      <c r="B51" s="14"/>
      <c r="C51" s="131"/>
      <c r="D51" s="14"/>
      <c r="E51" s="131"/>
      <c r="F51" s="131"/>
      <c r="G51" s="14"/>
      <c r="H51" s="12"/>
      <c r="I51" s="21"/>
      <c r="J51" s="12"/>
      <c r="K51" s="153"/>
      <c r="L51" s="14"/>
      <c r="M51" s="153"/>
      <c r="N51" s="153"/>
      <c r="O51" s="14"/>
      <c r="P51" s="12"/>
      <c r="Q51" s="21"/>
      <c r="R51" s="12"/>
    </row>
    <row r="52" spans="1:18" s="143" customFormat="1" x14ac:dyDescent="0.25">
      <c r="A52" s="74"/>
      <c r="B52" s="14"/>
      <c r="C52" s="131"/>
      <c r="D52" s="131"/>
      <c r="E52" s="131"/>
      <c r="F52" s="131"/>
      <c r="G52" s="14"/>
      <c r="H52" s="12"/>
      <c r="I52" s="21"/>
      <c r="J52" s="12"/>
      <c r="K52" s="153"/>
      <c r="L52" s="153"/>
      <c r="M52" s="153"/>
      <c r="N52" s="153"/>
      <c r="O52" s="14"/>
      <c r="P52" s="12"/>
      <c r="Q52" s="21"/>
      <c r="R52" s="12"/>
    </row>
    <row r="53" spans="1:18" s="143" customFormat="1" x14ac:dyDescent="0.25">
      <c r="A53" s="74"/>
      <c r="B53" s="14"/>
      <c r="C53" s="131"/>
      <c r="D53" s="131"/>
      <c r="E53" s="131"/>
      <c r="F53" s="131"/>
      <c r="G53" s="14"/>
      <c r="H53" s="12"/>
      <c r="I53" s="21"/>
      <c r="J53" s="12"/>
      <c r="K53" s="153"/>
      <c r="L53" s="153"/>
      <c r="M53" s="153"/>
      <c r="N53" s="153"/>
      <c r="O53" s="14"/>
      <c r="P53" s="12"/>
      <c r="Q53" s="21"/>
      <c r="R53" s="12"/>
    </row>
    <row r="54" spans="1:18" s="143" customFormat="1" x14ac:dyDescent="0.25">
      <c r="A54" s="74"/>
      <c r="B54" s="14"/>
      <c r="C54" s="131"/>
      <c r="D54" s="131"/>
      <c r="E54" s="131"/>
      <c r="F54" s="131"/>
      <c r="G54" s="14"/>
      <c r="H54" s="12"/>
      <c r="I54" s="21"/>
      <c r="J54" s="12"/>
      <c r="K54" s="153"/>
      <c r="L54" s="153"/>
      <c r="M54" s="153"/>
      <c r="N54" s="153"/>
      <c r="O54" s="14"/>
      <c r="P54" s="12"/>
      <c r="Q54" s="21"/>
      <c r="R54" s="12"/>
    </row>
    <row r="55" spans="1:18" s="143" customFormat="1" x14ac:dyDescent="0.25">
      <c r="A55" s="74"/>
      <c r="B55" s="14"/>
      <c r="C55" s="131"/>
      <c r="D55" s="131"/>
      <c r="E55" s="131"/>
      <c r="F55" s="131"/>
      <c r="G55" s="14"/>
      <c r="H55" s="12"/>
      <c r="I55" s="21"/>
      <c r="J55" s="12"/>
      <c r="K55" s="153"/>
      <c r="L55" s="153"/>
      <c r="M55" s="153"/>
      <c r="N55" s="153"/>
      <c r="O55" s="14"/>
      <c r="P55" s="12"/>
      <c r="Q55" s="21"/>
      <c r="R55" s="12"/>
    </row>
    <row r="56" spans="1:18" s="143" customFormat="1" x14ac:dyDescent="0.25">
      <c r="A56" s="74"/>
      <c r="B56" s="14"/>
      <c r="C56" s="131"/>
      <c r="D56" s="131"/>
      <c r="E56" s="131"/>
      <c r="F56" s="131"/>
      <c r="G56" s="14"/>
      <c r="H56" s="12"/>
      <c r="I56" s="21"/>
      <c r="J56" s="12"/>
      <c r="K56" s="153"/>
      <c r="L56" s="153"/>
      <c r="M56" s="153"/>
      <c r="N56" s="153"/>
      <c r="O56" s="14"/>
      <c r="P56" s="12"/>
      <c r="Q56" s="21"/>
      <c r="R56" s="12"/>
    </row>
    <row r="57" spans="1:18" s="143" customFormat="1" ht="15.75" customHeight="1" x14ac:dyDescent="0.25">
      <c r="A57" s="74"/>
      <c r="B57" s="14"/>
      <c r="C57" s="131"/>
      <c r="D57" s="131"/>
      <c r="E57" s="131"/>
      <c r="F57" s="131"/>
      <c r="G57" s="14"/>
      <c r="H57" s="12"/>
      <c r="I57" s="21"/>
      <c r="J57" s="12"/>
      <c r="K57" s="153"/>
      <c r="L57" s="153"/>
      <c r="M57" s="153"/>
      <c r="N57" s="153"/>
      <c r="O57" s="14"/>
      <c r="P57" s="12"/>
      <c r="Q57" s="21"/>
      <c r="R57" s="12"/>
    </row>
    <row r="58" spans="1:18" s="143" customFormat="1" x14ac:dyDescent="0.25">
      <c r="A58" s="74"/>
      <c r="B58" s="14"/>
      <c r="C58" s="131"/>
      <c r="D58" s="131"/>
      <c r="E58" s="131"/>
      <c r="F58" s="131"/>
      <c r="G58" s="14"/>
      <c r="H58" s="12"/>
      <c r="I58" s="21"/>
      <c r="J58" s="12"/>
      <c r="K58" s="153"/>
      <c r="L58" s="153"/>
      <c r="M58" s="153"/>
      <c r="N58" s="153"/>
      <c r="O58" s="14"/>
      <c r="P58" s="12"/>
      <c r="Q58" s="21"/>
      <c r="R58" s="12"/>
    </row>
    <row r="59" spans="1:18" s="143" customFormat="1" x14ac:dyDescent="0.25">
      <c r="A59" s="74"/>
      <c r="B59" s="14"/>
      <c r="C59" s="131"/>
      <c r="D59" s="131"/>
      <c r="E59" s="131"/>
      <c r="F59" s="131"/>
      <c r="G59" s="16"/>
      <c r="H59" s="12"/>
      <c r="I59" s="21"/>
      <c r="J59" s="12"/>
      <c r="K59" s="153"/>
      <c r="L59" s="153"/>
      <c r="M59" s="153"/>
      <c r="N59" s="153"/>
      <c r="O59" s="16"/>
      <c r="P59" s="12"/>
      <c r="Q59" s="21"/>
      <c r="R59" s="12"/>
    </row>
    <row r="60" spans="1:18" s="143" customFormat="1" x14ac:dyDescent="0.25">
      <c r="A60" s="74"/>
      <c r="B60" s="14"/>
      <c r="C60" s="131"/>
      <c r="D60" s="131"/>
      <c r="E60" s="131"/>
      <c r="F60" s="131"/>
      <c r="G60" s="16"/>
      <c r="H60" s="12"/>
      <c r="I60" s="12"/>
      <c r="J60" s="12"/>
      <c r="K60" s="153"/>
      <c r="L60" s="153"/>
      <c r="M60" s="153"/>
      <c r="N60" s="153"/>
      <c r="O60" s="16"/>
      <c r="P60" s="12"/>
      <c r="Q60" s="12"/>
      <c r="R60" s="12"/>
    </row>
    <row r="61" spans="1:18" s="143" customFormat="1" x14ac:dyDescent="0.25">
      <c r="A61" s="74"/>
      <c r="B61" s="14"/>
      <c r="C61" s="131"/>
      <c r="D61" s="131"/>
      <c r="E61" s="131"/>
      <c r="F61" s="131"/>
      <c r="G61" s="16"/>
      <c r="H61" s="12"/>
      <c r="I61" s="12"/>
      <c r="J61" s="12"/>
      <c r="K61" s="153"/>
      <c r="L61" s="153"/>
      <c r="M61" s="153"/>
      <c r="N61" s="153"/>
      <c r="O61" s="16"/>
      <c r="P61" s="12"/>
      <c r="Q61" s="12"/>
      <c r="R61" s="12"/>
    </row>
    <row r="62" spans="1:18" s="143" customFormat="1" x14ac:dyDescent="0.25">
      <c r="A62" s="74"/>
      <c r="B62" s="14"/>
      <c r="C62" s="146"/>
      <c r="D62" s="146"/>
      <c r="E62" s="146"/>
      <c r="F62" s="146"/>
      <c r="G62" s="16"/>
      <c r="H62" s="12"/>
      <c r="I62" s="12"/>
      <c r="J62" s="12"/>
      <c r="K62" s="153"/>
      <c r="L62" s="153"/>
      <c r="M62" s="153"/>
      <c r="N62" s="153"/>
      <c r="O62" s="16"/>
      <c r="P62" s="12"/>
      <c r="Q62" s="12"/>
      <c r="R62" s="12"/>
    </row>
    <row r="63" spans="1:18" s="143" customFormat="1" x14ac:dyDescent="0.25">
      <c r="A63" s="74"/>
      <c r="B63" s="14"/>
      <c r="C63" s="131"/>
      <c r="D63" s="131"/>
      <c r="E63" s="131"/>
      <c r="F63" s="131"/>
      <c r="G63" s="131"/>
      <c r="H63" s="131"/>
      <c r="I63" s="17"/>
      <c r="J63" s="17"/>
      <c r="K63" s="153"/>
      <c r="L63" s="153"/>
      <c r="M63" s="153"/>
      <c r="N63" s="153"/>
      <c r="O63" s="153"/>
      <c r="P63" s="153"/>
      <c r="Q63" s="17"/>
      <c r="R63" s="17"/>
    </row>
    <row r="64" spans="1:18" x14ac:dyDescent="0.25">
      <c r="A64" s="181"/>
      <c r="B64" s="181"/>
      <c r="C64" s="181"/>
      <c r="D64" s="181"/>
      <c r="E64" s="181"/>
      <c r="F64" s="181"/>
      <c r="G64" s="181"/>
    </row>
    <row r="65" spans="1:8" x14ac:dyDescent="0.25">
      <c r="A65" s="181"/>
      <c r="B65" s="181"/>
      <c r="C65" s="181"/>
      <c r="D65" s="181"/>
      <c r="E65" s="181"/>
      <c r="F65" s="181"/>
      <c r="G65" s="181"/>
    </row>
    <row r="66" spans="1:8" x14ac:dyDescent="0.25">
      <c r="A66" s="181"/>
      <c r="B66" s="181"/>
      <c r="C66" s="181"/>
      <c r="D66" s="181"/>
      <c r="E66" s="181"/>
      <c r="F66" s="181"/>
      <c r="G66" s="181"/>
      <c r="H66" s="54"/>
    </row>
    <row r="67" spans="1:8" x14ac:dyDescent="0.25">
      <c r="A67" s="182"/>
      <c r="B67" s="182"/>
      <c r="C67" s="182"/>
      <c r="D67" s="182"/>
      <c r="E67" s="182"/>
      <c r="F67" s="182"/>
      <c r="G67" s="182"/>
    </row>
    <row r="68" spans="1:8" x14ac:dyDescent="0.25">
      <c r="A68" s="178"/>
      <c r="B68" s="183"/>
      <c r="C68" s="183"/>
      <c r="D68" s="183"/>
      <c r="E68" s="183"/>
      <c r="F68" s="183"/>
      <c r="G68" s="183"/>
    </row>
    <row r="69" spans="1:8" x14ac:dyDescent="0.25">
      <c r="A69" s="178"/>
      <c r="B69" s="179"/>
      <c r="C69" s="179"/>
      <c r="D69" s="179"/>
      <c r="E69" s="179"/>
      <c r="F69" s="179"/>
      <c r="G69" s="179"/>
    </row>
    <row r="70" spans="1:8" x14ac:dyDescent="0.25">
      <c r="A70" s="180"/>
      <c r="B70" s="180"/>
      <c r="C70" s="180"/>
      <c r="D70" s="180"/>
      <c r="E70" s="180"/>
      <c r="F70" s="180"/>
      <c r="G70" s="180"/>
    </row>
    <row r="71" spans="1:8" x14ac:dyDescent="0.25">
      <c r="B71" s="54"/>
    </row>
    <row r="75" spans="1:8" x14ac:dyDescent="0.25">
      <c r="B75" s="54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pane xSplit="2" ySplit="7" topLeftCell="H49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5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1" t="s">
        <v>15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</row>
    <row r="3" spans="1:16" s="18" customFormat="1" x14ac:dyDescent="0.25">
      <c r="A3" s="172" t="s">
        <v>0</v>
      </c>
      <c r="B3" s="173" t="s">
        <v>2</v>
      </c>
      <c r="C3" s="174" t="s">
        <v>46</v>
      </c>
      <c r="D3" s="174"/>
      <c r="E3" s="174"/>
      <c r="F3" s="174"/>
      <c r="G3" s="174"/>
      <c r="H3" s="174"/>
      <c r="I3" s="174"/>
      <c r="J3" s="174" t="s">
        <v>47</v>
      </c>
      <c r="K3" s="174"/>
      <c r="L3" s="174"/>
      <c r="M3" s="174"/>
      <c r="N3" s="174"/>
      <c r="O3" s="174"/>
      <c r="P3" s="174"/>
    </row>
    <row r="4" spans="1:16" s="18" customFormat="1" ht="47.25" customHeight="1" x14ac:dyDescent="0.25">
      <c r="A4" s="172"/>
      <c r="B4" s="173"/>
      <c r="C4" s="17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3"/>
      <c r="E4" s="173"/>
      <c r="F4" s="173"/>
      <c r="G4" s="173"/>
      <c r="H4" s="173"/>
      <c r="I4" s="173"/>
      <c r="J4" s="173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3"/>
      <c r="L4" s="173"/>
      <c r="M4" s="173"/>
      <c r="N4" s="173"/>
      <c r="O4" s="173"/>
      <c r="P4" s="173"/>
    </row>
    <row r="5" spans="1:16" ht="33.75" customHeight="1" x14ac:dyDescent="0.25">
      <c r="A5" s="172"/>
      <c r="B5" s="173"/>
      <c r="C5" s="173" t="s">
        <v>12</v>
      </c>
      <c r="D5" s="173"/>
      <c r="E5" s="173"/>
      <c r="F5" s="173"/>
      <c r="G5" s="173" t="s">
        <v>116</v>
      </c>
      <c r="H5" s="184"/>
      <c r="I5" s="184"/>
      <c r="J5" s="173" t="s">
        <v>12</v>
      </c>
      <c r="K5" s="173"/>
      <c r="L5" s="173"/>
      <c r="M5" s="173"/>
      <c r="N5" s="173" t="s">
        <v>116</v>
      </c>
      <c r="O5" s="184"/>
      <c r="P5" s="184"/>
    </row>
    <row r="6" spans="1:16" s="9" customFormat="1" ht="63" x14ac:dyDescent="0.25">
      <c r="A6" s="172"/>
      <c r="B6" s="173"/>
      <c r="C6" s="87" t="s">
        <v>28</v>
      </c>
      <c r="D6" s="87" t="s">
        <v>8</v>
      </c>
      <c r="E6" s="87" t="s">
        <v>107</v>
      </c>
      <c r="F6" s="87" t="s">
        <v>10</v>
      </c>
      <c r="G6" s="87" t="s">
        <v>13</v>
      </c>
      <c r="H6" s="87" t="s">
        <v>54</v>
      </c>
      <c r="I6" s="12" t="s">
        <v>55</v>
      </c>
      <c r="J6" s="87" t="s">
        <v>28</v>
      </c>
      <c r="K6" s="87" t="s">
        <v>8</v>
      </c>
      <c r="L6" s="87" t="s">
        <v>107</v>
      </c>
      <c r="M6" s="87" t="s">
        <v>10</v>
      </c>
      <c r="N6" s="87" t="s">
        <v>13</v>
      </c>
      <c r="O6" s="87" t="s">
        <v>56</v>
      </c>
      <c r="P6" s="12" t="s">
        <v>55</v>
      </c>
    </row>
    <row r="7" spans="1:16" s="11" customFormat="1" x14ac:dyDescent="0.25">
      <c r="A7" s="86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87">
        <v>10</v>
      </c>
      <c r="K7" s="12">
        <v>11</v>
      </c>
      <c r="L7" s="87">
        <v>12</v>
      </c>
      <c r="M7" s="12">
        <v>13</v>
      </c>
      <c r="N7" s="87">
        <v>14</v>
      </c>
      <c r="O7" s="12">
        <v>15</v>
      </c>
      <c r="P7" s="87">
        <v>16</v>
      </c>
    </row>
    <row r="8" spans="1:16" s="18" customFormat="1" ht="31.5" x14ac:dyDescent="0.25">
      <c r="A8" s="86">
        <v>1</v>
      </c>
      <c r="B8" s="13" t="s">
        <v>41</v>
      </c>
      <c r="C8" s="87" t="s">
        <v>115</v>
      </c>
      <c r="D8" s="87" t="s">
        <v>115</v>
      </c>
      <c r="E8" s="87" t="s">
        <v>115</v>
      </c>
      <c r="F8" s="87" t="s">
        <v>115</v>
      </c>
      <c r="G8" s="87" t="s">
        <v>115</v>
      </c>
      <c r="H8" s="87" t="s">
        <v>115</v>
      </c>
      <c r="I8" s="87" t="s">
        <v>115</v>
      </c>
      <c r="J8" s="87" t="s">
        <v>115</v>
      </c>
      <c r="K8" s="87" t="s">
        <v>115</v>
      </c>
      <c r="L8" s="87" t="s">
        <v>115</v>
      </c>
      <c r="M8" s="87" t="s">
        <v>115</v>
      </c>
      <c r="N8" s="87" t="s">
        <v>115</v>
      </c>
      <c r="O8" s="87" t="s">
        <v>115</v>
      </c>
      <c r="P8" s="87" t="s">
        <v>115</v>
      </c>
    </row>
    <row r="9" spans="1:16" s="18" customFormat="1" ht="63" x14ac:dyDescent="0.25">
      <c r="A9" s="86" t="s">
        <v>89</v>
      </c>
      <c r="B9" s="14" t="s">
        <v>73</v>
      </c>
      <c r="C9" s="87"/>
      <c r="D9" s="87" t="s">
        <v>26</v>
      </c>
      <c r="E9" s="87"/>
      <c r="F9" s="87" t="s">
        <v>70</v>
      </c>
      <c r="G9" s="15" t="s">
        <v>32</v>
      </c>
      <c r="H9" s="20"/>
      <c r="I9" s="10"/>
      <c r="J9" s="87"/>
      <c r="K9" s="107" t="s">
        <v>26</v>
      </c>
      <c r="L9" s="87"/>
      <c r="M9" s="87" t="s">
        <v>70</v>
      </c>
      <c r="N9" s="15" t="s">
        <v>32</v>
      </c>
      <c r="O9" s="12"/>
      <c r="P9" s="95">
        <f>L9*O9</f>
        <v>0</v>
      </c>
    </row>
    <row r="10" spans="1:16" s="18" customFormat="1" ht="63" x14ac:dyDescent="0.25">
      <c r="A10" s="86" t="s">
        <v>90</v>
      </c>
      <c r="B10" s="14" t="s">
        <v>74</v>
      </c>
      <c r="C10" s="87"/>
      <c r="D10" s="87" t="s">
        <v>26</v>
      </c>
      <c r="E10" s="87"/>
      <c r="F10" s="87" t="s">
        <v>70</v>
      </c>
      <c r="G10" s="15" t="s">
        <v>32</v>
      </c>
      <c r="H10" s="20"/>
      <c r="I10" s="10"/>
      <c r="J10" s="87"/>
      <c r="K10" s="107" t="s">
        <v>26</v>
      </c>
      <c r="L10" s="87"/>
      <c r="M10" s="87" t="s">
        <v>70</v>
      </c>
      <c r="N10" s="15" t="s">
        <v>32</v>
      </c>
      <c r="O10" s="12"/>
      <c r="P10" s="95">
        <f>L10*O10</f>
        <v>0</v>
      </c>
    </row>
    <row r="11" spans="1:16" s="18" customFormat="1" hidden="1" x14ac:dyDescent="0.25">
      <c r="A11" s="86" t="s">
        <v>1</v>
      </c>
      <c r="B11" s="14" t="s">
        <v>1</v>
      </c>
      <c r="C11" s="87"/>
      <c r="D11" s="87"/>
      <c r="E11" s="87"/>
      <c r="F11" s="87"/>
      <c r="G11" s="15"/>
      <c r="H11" s="20"/>
      <c r="I11" s="10"/>
      <c r="J11" s="87"/>
      <c r="K11" s="87"/>
      <c r="L11" s="87"/>
      <c r="M11" s="87"/>
      <c r="N11" s="15"/>
      <c r="O11" s="20"/>
      <c r="P11" s="10"/>
    </row>
    <row r="12" spans="1:16" s="18" customFormat="1" ht="47.25" x14ac:dyDescent="0.25">
      <c r="A12" s="74">
        <v>2</v>
      </c>
      <c r="B12" s="13" t="s">
        <v>27</v>
      </c>
      <c r="C12" s="87" t="s">
        <v>115</v>
      </c>
      <c r="D12" s="87" t="s">
        <v>115</v>
      </c>
      <c r="E12" s="87" t="s">
        <v>115</v>
      </c>
      <c r="F12" s="87" t="s">
        <v>115</v>
      </c>
      <c r="G12" s="87" t="s">
        <v>115</v>
      </c>
      <c r="H12" s="87" t="s">
        <v>115</v>
      </c>
      <c r="I12" s="87" t="s">
        <v>115</v>
      </c>
      <c r="J12" s="87" t="s">
        <v>115</v>
      </c>
      <c r="K12" s="87" t="s">
        <v>115</v>
      </c>
      <c r="L12" s="87" t="s">
        <v>115</v>
      </c>
      <c r="M12" s="87" t="s">
        <v>115</v>
      </c>
      <c r="N12" s="87" t="s">
        <v>115</v>
      </c>
      <c r="O12" s="87" t="s">
        <v>115</v>
      </c>
      <c r="P12" s="87" t="s">
        <v>115</v>
      </c>
    </row>
    <row r="13" spans="1:16" s="18" customFormat="1" ht="52.5" customHeight="1" x14ac:dyDescent="0.25">
      <c r="A13" s="74" t="s">
        <v>91</v>
      </c>
      <c r="B13" s="14" t="s">
        <v>71</v>
      </c>
      <c r="C13" s="87"/>
      <c r="D13" s="91" t="s">
        <v>129</v>
      </c>
      <c r="E13" s="87"/>
      <c r="F13" s="87" t="s">
        <v>70</v>
      </c>
      <c r="G13" s="15" t="s">
        <v>31</v>
      </c>
      <c r="H13" s="20"/>
      <c r="I13" s="17"/>
      <c r="J13" s="87"/>
      <c r="K13" s="108" t="s">
        <v>129</v>
      </c>
      <c r="L13" s="87">
        <v>1</v>
      </c>
      <c r="M13" s="87" t="s">
        <v>70</v>
      </c>
      <c r="N13" s="15" t="s">
        <v>31</v>
      </c>
      <c r="O13" s="12"/>
      <c r="P13" s="95">
        <f t="shared" ref="P13:P14" si="0">L13*O13</f>
        <v>0</v>
      </c>
    </row>
    <row r="14" spans="1:16" s="18" customFormat="1" ht="48.75" customHeight="1" x14ac:dyDescent="0.25">
      <c r="A14" s="74" t="s">
        <v>92</v>
      </c>
      <c r="B14" s="14" t="s">
        <v>72</v>
      </c>
      <c r="C14" s="87"/>
      <c r="D14" s="91" t="s">
        <v>129</v>
      </c>
      <c r="E14" s="87"/>
      <c r="F14" s="87" t="s">
        <v>70</v>
      </c>
      <c r="G14" s="15" t="s">
        <v>31</v>
      </c>
      <c r="H14" s="20"/>
      <c r="I14" s="17"/>
      <c r="J14" s="107"/>
      <c r="K14" s="108" t="s">
        <v>129</v>
      </c>
      <c r="L14" s="87">
        <v>1</v>
      </c>
      <c r="M14" s="87" t="s">
        <v>70</v>
      </c>
      <c r="N14" s="15" t="s">
        <v>31</v>
      </c>
      <c r="O14" s="12"/>
      <c r="P14" s="95">
        <f t="shared" si="0"/>
        <v>0</v>
      </c>
    </row>
    <row r="15" spans="1:16" s="18" customFormat="1" hidden="1" x14ac:dyDescent="0.25">
      <c r="A15" s="74" t="s">
        <v>1</v>
      </c>
      <c r="B15" s="14" t="s">
        <v>1</v>
      </c>
      <c r="C15" s="87"/>
      <c r="D15" s="91"/>
      <c r="E15" s="87"/>
      <c r="F15" s="87"/>
      <c r="G15" s="15"/>
      <c r="H15" s="20"/>
      <c r="I15" s="17"/>
      <c r="J15" s="87"/>
      <c r="K15" s="91"/>
      <c r="L15" s="87"/>
      <c r="M15" s="87"/>
      <c r="N15" s="15"/>
      <c r="O15" s="12"/>
      <c r="P15" s="17"/>
    </row>
    <row r="16" spans="1:16" s="18" customFormat="1" hidden="1" x14ac:dyDescent="0.25">
      <c r="A16" s="74" t="s">
        <v>93</v>
      </c>
      <c r="B16" s="14" t="s">
        <v>134</v>
      </c>
      <c r="C16" s="87"/>
      <c r="D16" s="87"/>
      <c r="E16" s="87"/>
      <c r="F16" s="87"/>
      <c r="G16" s="15"/>
      <c r="H16" s="20"/>
      <c r="I16" s="17"/>
      <c r="J16" s="87"/>
      <c r="K16" s="87"/>
      <c r="L16" s="87"/>
      <c r="M16" s="87"/>
      <c r="N16" s="15"/>
      <c r="O16" s="12"/>
      <c r="P16" s="17"/>
    </row>
    <row r="17" spans="1:16" s="18" customFormat="1" ht="31.5" hidden="1" x14ac:dyDescent="0.25">
      <c r="A17" s="74" t="s">
        <v>95</v>
      </c>
      <c r="B17" s="14" t="s">
        <v>75</v>
      </c>
      <c r="C17" s="87"/>
      <c r="D17" s="87" t="s">
        <v>30</v>
      </c>
      <c r="E17" s="87"/>
      <c r="F17" s="87" t="s">
        <v>19</v>
      </c>
      <c r="G17" s="16" t="s">
        <v>33</v>
      </c>
      <c r="H17" s="20"/>
      <c r="I17" s="17"/>
      <c r="J17" s="87"/>
      <c r="K17" s="87" t="s">
        <v>30</v>
      </c>
      <c r="L17" s="87"/>
      <c r="M17" s="87" t="s">
        <v>19</v>
      </c>
      <c r="N17" s="16" t="s">
        <v>33</v>
      </c>
      <c r="O17" s="12"/>
      <c r="P17" s="17"/>
    </row>
    <row r="18" spans="1:16" s="18" customFormat="1" ht="31.5" hidden="1" x14ac:dyDescent="0.25">
      <c r="A18" s="74" t="s">
        <v>96</v>
      </c>
      <c r="B18" s="14" t="s">
        <v>76</v>
      </c>
      <c r="C18" s="87"/>
      <c r="D18" s="87" t="s">
        <v>30</v>
      </c>
      <c r="E18" s="87"/>
      <c r="F18" s="87" t="s">
        <v>19</v>
      </c>
      <c r="G18" s="16" t="s">
        <v>33</v>
      </c>
      <c r="H18" s="20"/>
      <c r="I18" s="17"/>
      <c r="J18" s="87"/>
      <c r="K18" s="87" t="s">
        <v>30</v>
      </c>
      <c r="L18" s="87"/>
      <c r="M18" s="87" t="s">
        <v>19</v>
      </c>
      <c r="N18" s="16" t="s">
        <v>33</v>
      </c>
      <c r="O18" s="12"/>
      <c r="P18" s="17"/>
    </row>
    <row r="19" spans="1:16" s="18" customFormat="1" hidden="1" x14ac:dyDescent="0.25">
      <c r="A19" s="74" t="s">
        <v>1</v>
      </c>
      <c r="B19" s="14" t="s">
        <v>1</v>
      </c>
      <c r="C19" s="87"/>
      <c r="D19" s="87"/>
      <c r="E19" s="87"/>
      <c r="F19" s="87"/>
      <c r="G19" s="16"/>
      <c r="H19" s="20"/>
      <c r="I19" s="17"/>
      <c r="J19" s="87"/>
      <c r="K19" s="87"/>
      <c r="L19" s="87"/>
      <c r="M19" s="87"/>
      <c r="N19" s="16"/>
      <c r="O19" s="12"/>
      <c r="P19" s="17"/>
    </row>
    <row r="20" spans="1:16" s="18" customFormat="1" hidden="1" x14ac:dyDescent="0.25">
      <c r="A20" s="74" t="s">
        <v>94</v>
      </c>
      <c r="B20" s="14" t="s">
        <v>135</v>
      </c>
      <c r="C20" s="87"/>
      <c r="D20" s="87"/>
      <c r="E20" s="87"/>
      <c r="F20" s="87"/>
      <c r="G20" s="16"/>
      <c r="H20" s="20"/>
      <c r="I20" s="17"/>
      <c r="J20" s="87"/>
      <c r="K20" s="87"/>
      <c r="L20" s="87"/>
      <c r="M20" s="87"/>
      <c r="N20" s="16"/>
      <c r="O20" s="12"/>
      <c r="P20" s="17"/>
    </row>
    <row r="21" spans="1:16" s="18" customFormat="1" ht="31.5" hidden="1" x14ac:dyDescent="0.25">
      <c r="A21" s="74" t="s">
        <v>97</v>
      </c>
      <c r="B21" s="14" t="s">
        <v>77</v>
      </c>
      <c r="C21" s="19"/>
      <c r="D21" s="87" t="s">
        <v>130</v>
      </c>
      <c r="E21" s="20"/>
      <c r="F21" s="87" t="s">
        <v>11</v>
      </c>
      <c r="G21" s="16" t="s">
        <v>34</v>
      </c>
      <c r="H21" s="20"/>
      <c r="I21" s="17"/>
      <c r="J21" s="19"/>
      <c r="K21" s="87" t="s">
        <v>130</v>
      </c>
      <c r="L21" s="20"/>
      <c r="M21" s="87" t="s">
        <v>11</v>
      </c>
      <c r="N21" s="16" t="s">
        <v>34</v>
      </c>
      <c r="O21" s="12"/>
      <c r="P21" s="17"/>
    </row>
    <row r="22" spans="1:16" s="18" customFormat="1" ht="31.5" hidden="1" x14ac:dyDescent="0.25">
      <c r="A22" s="74" t="s">
        <v>98</v>
      </c>
      <c r="B22" s="14" t="s">
        <v>78</v>
      </c>
      <c r="C22" s="19"/>
      <c r="D22" s="87" t="s">
        <v>130</v>
      </c>
      <c r="E22" s="20"/>
      <c r="F22" s="87" t="s">
        <v>11</v>
      </c>
      <c r="G22" s="16" t="s">
        <v>34</v>
      </c>
      <c r="H22" s="20"/>
      <c r="I22" s="17"/>
      <c r="J22" s="19"/>
      <c r="K22" s="87" t="s">
        <v>130</v>
      </c>
      <c r="L22" s="20"/>
      <c r="M22" s="87" t="s">
        <v>11</v>
      </c>
      <c r="N22" s="16" t="s">
        <v>34</v>
      </c>
      <c r="O22" s="12"/>
      <c r="P22" s="17"/>
    </row>
    <row r="23" spans="1:16" s="18" customFormat="1" hidden="1" x14ac:dyDescent="0.25">
      <c r="A23" s="74" t="s">
        <v>1</v>
      </c>
      <c r="B23" s="14" t="s">
        <v>1</v>
      </c>
      <c r="C23" s="19"/>
      <c r="D23" s="87"/>
      <c r="E23" s="20"/>
      <c r="F23" s="87"/>
      <c r="G23" s="16"/>
      <c r="H23" s="20"/>
      <c r="I23" s="17"/>
      <c r="J23" s="19"/>
      <c r="K23" s="87"/>
      <c r="L23" s="20"/>
      <c r="M23" s="87"/>
      <c r="N23" s="16"/>
      <c r="O23" s="12"/>
      <c r="P23" s="17"/>
    </row>
    <row r="24" spans="1:16" s="18" customFormat="1" ht="47.25" x14ac:dyDescent="0.25">
      <c r="A24" s="74">
        <v>4</v>
      </c>
      <c r="B24" s="14" t="s">
        <v>4</v>
      </c>
      <c r="C24" s="87"/>
      <c r="D24" s="87" t="s">
        <v>80</v>
      </c>
      <c r="E24" s="21" t="s">
        <v>99</v>
      </c>
      <c r="F24" s="21" t="s">
        <v>29</v>
      </c>
      <c r="G24" s="16" t="s">
        <v>35</v>
      </c>
      <c r="H24" s="20"/>
      <c r="I24" s="17"/>
      <c r="J24" s="87"/>
      <c r="K24" s="107" t="s">
        <v>80</v>
      </c>
      <c r="L24" s="21" t="s">
        <v>99</v>
      </c>
      <c r="M24" s="21" t="s">
        <v>29</v>
      </c>
      <c r="N24" s="16" t="s">
        <v>35</v>
      </c>
      <c r="O24" s="12"/>
      <c r="P24" s="95">
        <f>O24*L25/0.6</f>
        <v>0</v>
      </c>
    </row>
    <row r="25" spans="1:16" s="18" customFormat="1" ht="47.25" x14ac:dyDescent="0.25">
      <c r="A25" s="74">
        <v>5</v>
      </c>
      <c r="B25" s="14" t="s">
        <v>16</v>
      </c>
      <c r="C25" s="87"/>
      <c r="D25" s="87" t="s">
        <v>115</v>
      </c>
      <c r="E25" s="21" t="s">
        <v>100</v>
      </c>
      <c r="F25" s="21" t="s">
        <v>29</v>
      </c>
      <c r="G25" s="15" t="s">
        <v>36</v>
      </c>
      <c r="H25" s="17" t="s">
        <v>115</v>
      </c>
      <c r="I25" s="17" t="s">
        <v>115</v>
      </c>
      <c r="J25" s="87"/>
      <c r="K25" s="87" t="s">
        <v>115</v>
      </c>
      <c r="L25" s="21"/>
      <c r="M25" s="21" t="s">
        <v>29</v>
      </c>
      <c r="N25" s="15" t="s">
        <v>36</v>
      </c>
      <c r="O25" s="17" t="s">
        <v>115</v>
      </c>
      <c r="P25" s="17" t="s">
        <v>115</v>
      </c>
    </row>
    <row r="26" spans="1:16" s="18" customFormat="1" ht="63" x14ac:dyDescent="0.25">
      <c r="A26" s="74" t="s">
        <v>101</v>
      </c>
      <c r="B26" s="14" t="s">
        <v>73</v>
      </c>
      <c r="C26" s="87"/>
      <c r="D26" s="87" t="s">
        <v>115</v>
      </c>
      <c r="E26" s="21"/>
      <c r="F26" s="21" t="s">
        <v>29</v>
      </c>
      <c r="G26" s="16" t="s">
        <v>36</v>
      </c>
      <c r="H26" s="17" t="s">
        <v>115</v>
      </c>
      <c r="I26" s="17" t="s">
        <v>115</v>
      </c>
      <c r="J26" s="87"/>
      <c r="K26" s="87" t="s">
        <v>115</v>
      </c>
      <c r="L26" s="21"/>
      <c r="M26" s="21" t="s">
        <v>29</v>
      </c>
      <c r="N26" s="16" t="s">
        <v>36</v>
      </c>
      <c r="O26" s="17" t="s">
        <v>115</v>
      </c>
      <c r="P26" s="17" t="s">
        <v>115</v>
      </c>
    </row>
    <row r="27" spans="1:16" s="18" customFormat="1" ht="63" x14ac:dyDescent="0.25">
      <c r="A27" s="74" t="s">
        <v>102</v>
      </c>
      <c r="B27" s="14" t="s">
        <v>74</v>
      </c>
      <c r="C27" s="87"/>
      <c r="D27" s="87" t="s">
        <v>115</v>
      </c>
      <c r="E27" s="21"/>
      <c r="F27" s="21" t="s">
        <v>29</v>
      </c>
      <c r="G27" s="16" t="s">
        <v>36</v>
      </c>
      <c r="H27" s="17" t="s">
        <v>115</v>
      </c>
      <c r="I27" s="17" t="s">
        <v>115</v>
      </c>
      <c r="J27" s="107"/>
      <c r="K27" s="87" t="s">
        <v>115</v>
      </c>
      <c r="L27" s="21"/>
      <c r="M27" s="21" t="s">
        <v>29</v>
      </c>
      <c r="N27" s="16" t="s">
        <v>36</v>
      </c>
      <c r="O27" s="17" t="s">
        <v>115</v>
      </c>
      <c r="P27" s="17" t="s">
        <v>115</v>
      </c>
    </row>
    <row r="28" spans="1:16" s="18" customFormat="1" ht="18.75" hidden="1" x14ac:dyDescent="0.25">
      <c r="A28" s="74" t="s">
        <v>1</v>
      </c>
      <c r="B28" s="14" t="s">
        <v>1</v>
      </c>
      <c r="C28" s="87"/>
      <c r="D28" s="87" t="s">
        <v>115</v>
      </c>
      <c r="E28" s="21"/>
      <c r="F28" s="21" t="s">
        <v>29</v>
      </c>
      <c r="G28" s="16" t="s">
        <v>36</v>
      </c>
      <c r="H28" s="17" t="s">
        <v>115</v>
      </c>
      <c r="I28" s="17" t="s">
        <v>115</v>
      </c>
      <c r="J28" s="87"/>
      <c r="K28" s="87" t="s">
        <v>115</v>
      </c>
      <c r="L28" s="21"/>
      <c r="M28" s="21" t="s">
        <v>29</v>
      </c>
      <c r="N28" s="16" t="s">
        <v>36</v>
      </c>
      <c r="O28" s="17" t="s">
        <v>115</v>
      </c>
      <c r="P28" s="17" t="s">
        <v>115</v>
      </c>
    </row>
    <row r="29" spans="1:16" s="18" customFormat="1" ht="18.75" x14ac:dyDescent="0.25">
      <c r="A29" s="74" t="s">
        <v>193</v>
      </c>
      <c r="B29" s="14" t="s">
        <v>71</v>
      </c>
      <c r="C29" s="87"/>
      <c r="D29" s="87" t="s">
        <v>115</v>
      </c>
      <c r="E29" s="21"/>
      <c r="F29" s="21" t="s">
        <v>29</v>
      </c>
      <c r="G29" s="16" t="s">
        <v>36</v>
      </c>
      <c r="H29" s="17" t="s">
        <v>115</v>
      </c>
      <c r="I29" s="17" t="s">
        <v>115</v>
      </c>
      <c r="J29" s="107"/>
      <c r="K29" s="87" t="s">
        <v>115</v>
      </c>
      <c r="L29" s="21"/>
      <c r="M29" s="21" t="s">
        <v>29</v>
      </c>
      <c r="N29" s="16" t="s">
        <v>36</v>
      </c>
      <c r="O29" s="17" t="s">
        <v>115</v>
      </c>
      <c r="P29" s="17" t="s">
        <v>115</v>
      </c>
    </row>
    <row r="30" spans="1:16" s="18" customFormat="1" ht="18.75" hidden="1" x14ac:dyDescent="0.25">
      <c r="A30" s="74" t="s">
        <v>193</v>
      </c>
      <c r="B30" s="14" t="s">
        <v>72</v>
      </c>
      <c r="C30" s="87"/>
      <c r="D30" s="87" t="s">
        <v>115</v>
      </c>
      <c r="E30" s="21"/>
      <c r="F30" s="21" t="s">
        <v>29</v>
      </c>
      <c r="G30" s="16" t="s">
        <v>36</v>
      </c>
      <c r="H30" s="17" t="s">
        <v>115</v>
      </c>
      <c r="I30" s="17" t="s">
        <v>115</v>
      </c>
      <c r="J30" s="107"/>
      <c r="K30" s="87" t="s">
        <v>115</v>
      </c>
      <c r="L30" s="21"/>
      <c r="M30" s="21" t="s">
        <v>29</v>
      </c>
      <c r="N30" s="16" t="s">
        <v>36</v>
      </c>
      <c r="O30" s="17" t="s">
        <v>115</v>
      </c>
      <c r="P30" s="17" t="s">
        <v>115</v>
      </c>
    </row>
    <row r="31" spans="1:16" s="18" customFormat="1" ht="18.75" hidden="1" x14ac:dyDescent="0.25">
      <c r="A31" s="74"/>
      <c r="B31" s="14" t="s">
        <v>1</v>
      </c>
      <c r="C31" s="87"/>
      <c r="D31" s="87" t="s">
        <v>115</v>
      </c>
      <c r="E31" s="21"/>
      <c r="F31" s="21" t="s">
        <v>29</v>
      </c>
      <c r="G31" s="16" t="s">
        <v>36</v>
      </c>
      <c r="H31" s="17" t="s">
        <v>115</v>
      </c>
      <c r="I31" s="17" t="s">
        <v>115</v>
      </c>
      <c r="J31" s="87"/>
      <c r="K31" s="87" t="s">
        <v>115</v>
      </c>
      <c r="L31" s="21"/>
      <c r="M31" s="21" t="s">
        <v>29</v>
      </c>
      <c r="N31" s="16" t="s">
        <v>36</v>
      </c>
      <c r="O31" s="17" t="s">
        <v>115</v>
      </c>
      <c r="P31" s="17" t="s">
        <v>115</v>
      </c>
    </row>
    <row r="32" spans="1:16" s="18" customFormat="1" ht="18.75" hidden="1" x14ac:dyDescent="0.25">
      <c r="A32" s="74" t="s">
        <v>103</v>
      </c>
      <c r="B32" s="14" t="s">
        <v>75</v>
      </c>
      <c r="C32" s="87"/>
      <c r="D32" s="87" t="s">
        <v>115</v>
      </c>
      <c r="E32" s="21"/>
      <c r="F32" s="21" t="s">
        <v>29</v>
      </c>
      <c r="G32" s="16" t="s">
        <v>36</v>
      </c>
      <c r="H32" s="17" t="s">
        <v>115</v>
      </c>
      <c r="I32" s="17" t="s">
        <v>115</v>
      </c>
      <c r="J32" s="87"/>
      <c r="K32" s="87" t="s">
        <v>115</v>
      </c>
      <c r="L32" s="21"/>
      <c r="M32" s="21" t="s">
        <v>29</v>
      </c>
      <c r="N32" s="16" t="s">
        <v>36</v>
      </c>
      <c r="O32" s="17" t="s">
        <v>115</v>
      </c>
      <c r="P32" s="17" t="s">
        <v>115</v>
      </c>
    </row>
    <row r="33" spans="1:16" s="18" customFormat="1" ht="18.75" hidden="1" x14ac:dyDescent="0.25">
      <c r="A33" s="74" t="s">
        <v>103</v>
      </c>
      <c r="B33" s="14" t="s">
        <v>76</v>
      </c>
      <c r="C33" s="87"/>
      <c r="D33" s="87" t="s">
        <v>115</v>
      </c>
      <c r="E33" s="21"/>
      <c r="F33" s="21" t="s">
        <v>29</v>
      </c>
      <c r="G33" s="16" t="s">
        <v>36</v>
      </c>
      <c r="H33" s="17" t="s">
        <v>115</v>
      </c>
      <c r="I33" s="17" t="s">
        <v>115</v>
      </c>
      <c r="J33" s="87"/>
      <c r="K33" s="87" t="s">
        <v>115</v>
      </c>
      <c r="L33" s="21"/>
      <c r="M33" s="21" t="s">
        <v>29</v>
      </c>
      <c r="N33" s="16" t="s">
        <v>36</v>
      </c>
      <c r="O33" s="17" t="s">
        <v>115</v>
      </c>
      <c r="P33" s="17" t="s">
        <v>115</v>
      </c>
    </row>
    <row r="34" spans="1:16" s="18" customFormat="1" ht="47.25" x14ac:dyDescent="0.25">
      <c r="A34" s="74" t="s">
        <v>195</v>
      </c>
      <c r="B34" s="125" t="s">
        <v>194</v>
      </c>
      <c r="C34" s="87"/>
      <c r="D34" s="87" t="s">
        <v>115</v>
      </c>
      <c r="E34" s="21"/>
      <c r="F34" s="21" t="s">
        <v>29</v>
      </c>
      <c r="G34" s="16" t="s">
        <v>36</v>
      </c>
      <c r="H34" s="17" t="s">
        <v>115</v>
      </c>
      <c r="I34" s="17" t="s">
        <v>115</v>
      </c>
      <c r="J34" s="87"/>
      <c r="K34" s="107" t="s">
        <v>104</v>
      </c>
      <c r="L34" s="21"/>
      <c r="M34" s="21" t="s">
        <v>29</v>
      </c>
      <c r="N34" s="16" t="s">
        <v>36</v>
      </c>
      <c r="O34" s="17" t="s">
        <v>115</v>
      </c>
      <c r="P34" s="17" t="s">
        <v>115</v>
      </c>
    </row>
    <row r="35" spans="1:16" s="18" customFormat="1" x14ac:dyDescent="0.25">
      <c r="A35" s="74">
        <v>6</v>
      </c>
      <c r="B35" s="14" t="s">
        <v>17</v>
      </c>
      <c r="C35" s="87"/>
      <c r="D35" s="20"/>
      <c r="E35" s="3"/>
      <c r="F35" s="20"/>
      <c r="G35" s="20"/>
      <c r="H35" s="20"/>
      <c r="I35" s="17"/>
      <c r="J35" s="87"/>
      <c r="K35" s="20"/>
      <c r="L35" s="3"/>
      <c r="M35" s="20"/>
      <c r="N35" s="20"/>
      <c r="O35" s="20"/>
      <c r="P35" s="17"/>
    </row>
    <row r="36" spans="1:16" s="18" customFormat="1" x14ac:dyDescent="0.25">
      <c r="A36" s="74" t="s">
        <v>105</v>
      </c>
      <c r="B36" s="14" t="s">
        <v>191</v>
      </c>
      <c r="C36" s="87"/>
      <c r="D36" s="87"/>
      <c r="E36" s="3">
        <v>1</v>
      </c>
      <c r="F36" s="87" t="s">
        <v>19</v>
      </c>
      <c r="G36" s="15" t="s">
        <v>37</v>
      </c>
      <c r="H36" s="20"/>
      <c r="I36" s="17"/>
      <c r="J36" s="107"/>
      <c r="K36" s="87"/>
      <c r="L36" s="3"/>
      <c r="M36" s="87" t="s">
        <v>19</v>
      </c>
      <c r="N36" s="15" t="s">
        <v>37</v>
      </c>
      <c r="O36" s="12"/>
      <c r="P36" s="95">
        <f>L36*O36</f>
        <v>0</v>
      </c>
    </row>
    <row r="37" spans="1:16" s="18" customFormat="1" x14ac:dyDescent="0.25">
      <c r="A37" s="74" t="s">
        <v>106</v>
      </c>
      <c r="B37" s="14" t="s">
        <v>191</v>
      </c>
      <c r="C37" s="107"/>
      <c r="D37" s="107"/>
      <c r="E37" s="3"/>
      <c r="F37" s="107"/>
      <c r="G37" s="15"/>
      <c r="H37" s="20"/>
      <c r="I37" s="17"/>
      <c r="J37" s="107"/>
      <c r="K37" s="107"/>
      <c r="L37" s="3"/>
      <c r="M37" s="107" t="s">
        <v>19</v>
      </c>
      <c r="N37" s="15" t="s">
        <v>37</v>
      </c>
      <c r="O37" s="12"/>
      <c r="P37" s="95">
        <f>L37*O37</f>
        <v>0</v>
      </c>
    </row>
    <row r="38" spans="1:16" s="18" customFormat="1" x14ac:dyDescent="0.25">
      <c r="A38" s="74" t="s">
        <v>196</v>
      </c>
      <c r="B38" s="14" t="s">
        <v>192</v>
      </c>
      <c r="C38" s="87"/>
      <c r="D38" s="87"/>
      <c r="E38" s="3">
        <v>1</v>
      </c>
      <c r="F38" s="87" t="s">
        <v>19</v>
      </c>
      <c r="G38" s="15" t="s">
        <v>37</v>
      </c>
      <c r="H38" s="20"/>
      <c r="I38" s="17"/>
      <c r="J38" s="107"/>
      <c r="K38" s="87"/>
      <c r="L38" s="3"/>
      <c r="M38" s="87" t="s">
        <v>19</v>
      </c>
      <c r="N38" s="15" t="s">
        <v>37</v>
      </c>
      <c r="O38" s="12"/>
      <c r="P38" s="95">
        <f>L38*O38</f>
        <v>0</v>
      </c>
    </row>
    <row r="39" spans="1:16" s="18" customFormat="1" hidden="1" x14ac:dyDescent="0.25">
      <c r="A39" s="74" t="s">
        <v>1</v>
      </c>
      <c r="B39" s="14" t="s">
        <v>1</v>
      </c>
      <c r="C39" s="87"/>
      <c r="D39" s="87"/>
      <c r="E39" s="3" t="s">
        <v>1</v>
      </c>
      <c r="F39" s="87" t="s">
        <v>19</v>
      </c>
      <c r="G39" s="15" t="s">
        <v>37</v>
      </c>
      <c r="H39" s="20"/>
      <c r="I39" s="17"/>
      <c r="J39" s="87"/>
      <c r="K39" s="87"/>
      <c r="L39" s="3" t="s">
        <v>1</v>
      </c>
      <c r="M39" s="87" t="s">
        <v>19</v>
      </c>
      <c r="N39" s="15" t="s">
        <v>37</v>
      </c>
      <c r="O39" s="20"/>
      <c r="P39" s="17"/>
    </row>
    <row r="40" spans="1:16" s="18" customFormat="1" hidden="1" x14ac:dyDescent="0.25">
      <c r="A40" s="74" t="s">
        <v>108</v>
      </c>
      <c r="B40" s="14" t="s">
        <v>71</v>
      </c>
      <c r="C40" s="87"/>
      <c r="D40" s="87"/>
      <c r="E40" s="3">
        <v>1</v>
      </c>
      <c r="F40" s="87" t="s">
        <v>19</v>
      </c>
      <c r="G40" s="15" t="s">
        <v>37</v>
      </c>
      <c r="H40" s="20"/>
      <c r="I40" s="17"/>
      <c r="J40" s="87"/>
      <c r="K40" s="87"/>
      <c r="L40" s="3">
        <v>1</v>
      </c>
      <c r="M40" s="87" t="s">
        <v>19</v>
      </c>
      <c r="N40" s="15" t="s">
        <v>37</v>
      </c>
      <c r="O40" s="20"/>
      <c r="P40" s="17"/>
    </row>
    <row r="41" spans="1:16" s="18" customFormat="1" hidden="1" x14ac:dyDescent="0.25">
      <c r="A41" s="74" t="s">
        <v>108</v>
      </c>
      <c r="B41" s="14" t="s">
        <v>72</v>
      </c>
      <c r="C41" s="87"/>
      <c r="D41" s="87"/>
      <c r="E41" s="3">
        <v>1</v>
      </c>
      <c r="F41" s="87" t="s">
        <v>19</v>
      </c>
      <c r="G41" s="15" t="s">
        <v>37</v>
      </c>
      <c r="H41" s="20"/>
      <c r="I41" s="17"/>
      <c r="J41" s="87"/>
      <c r="K41" s="87"/>
      <c r="L41" s="3">
        <v>1</v>
      </c>
      <c r="M41" s="87" t="s">
        <v>19</v>
      </c>
      <c r="N41" s="15" t="s">
        <v>37</v>
      </c>
      <c r="O41" s="20"/>
      <c r="P41" s="17"/>
    </row>
    <row r="42" spans="1:16" s="18" customFormat="1" hidden="1" x14ac:dyDescent="0.25">
      <c r="A42" s="74" t="s">
        <v>1</v>
      </c>
      <c r="B42" s="14" t="s">
        <v>1</v>
      </c>
      <c r="C42" s="87"/>
      <c r="D42" s="87"/>
      <c r="E42" s="3" t="s">
        <v>1</v>
      </c>
      <c r="F42" s="87" t="s">
        <v>19</v>
      </c>
      <c r="G42" s="15" t="s">
        <v>37</v>
      </c>
      <c r="H42" s="20"/>
      <c r="I42" s="17"/>
      <c r="J42" s="87"/>
      <c r="K42" s="87"/>
      <c r="L42" s="3" t="s">
        <v>1</v>
      </c>
      <c r="M42" s="87" t="s">
        <v>19</v>
      </c>
      <c r="N42" s="15" t="s">
        <v>37</v>
      </c>
      <c r="O42" s="20"/>
      <c r="P42" s="17"/>
    </row>
    <row r="43" spans="1:16" s="18" customFormat="1" hidden="1" x14ac:dyDescent="0.25">
      <c r="A43" s="74" t="s">
        <v>108</v>
      </c>
      <c r="B43" s="14" t="s">
        <v>75</v>
      </c>
      <c r="C43" s="87"/>
      <c r="D43" s="87"/>
      <c r="E43" s="3">
        <v>1</v>
      </c>
      <c r="F43" s="87" t="s">
        <v>19</v>
      </c>
      <c r="G43" s="15" t="s">
        <v>37</v>
      </c>
      <c r="H43" s="20"/>
      <c r="I43" s="17"/>
      <c r="J43" s="87"/>
      <c r="K43" s="87"/>
      <c r="L43" s="3">
        <v>1</v>
      </c>
      <c r="M43" s="87" t="s">
        <v>19</v>
      </c>
      <c r="N43" s="15" t="s">
        <v>37</v>
      </c>
      <c r="O43" s="20"/>
      <c r="P43" s="17"/>
    </row>
    <row r="44" spans="1:16" s="18" customFormat="1" hidden="1" x14ac:dyDescent="0.25">
      <c r="A44" s="74" t="s">
        <v>108</v>
      </c>
      <c r="B44" s="14" t="s">
        <v>76</v>
      </c>
      <c r="C44" s="87"/>
      <c r="D44" s="87"/>
      <c r="E44" s="3">
        <v>1</v>
      </c>
      <c r="F44" s="87" t="s">
        <v>19</v>
      </c>
      <c r="G44" s="15" t="s">
        <v>37</v>
      </c>
      <c r="H44" s="20"/>
      <c r="I44" s="17"/>
      <c r="J44" s="87"/>
      <c r="K44" s="87"/>
      <c r="L44" s="3">
        <v>1</v>
      </c>
      <c r="M44" s="87" t="s">
        <v>19</v>
      </c>
      <c r="N44" s="15" t="s">
        <v>37</v>
      </c>
      <c r="O44" s="20"/>
      <c r="P44" s="17"/>
    </row>
    <row r="45" spans="1:16" s="18" customFormat="1" hidden="1" x14ac:dyDescent="0.25">
      <c r="A45" s="74" t="s">
        <v>1</v>
      </c>
      <c r="B45" s="14" t="s">
        <v>1</v>
      </c>
      <c r="C45" s="87"/>
      <c r="D45" s="87"/>
      <c r="E45" s="3" t="s">
        <v>1</v>
      </c>
      <c r="F45" s="87" t="s">
        <v>19</v>
      </c>
      <c r="G45" s="15" t="s">
        <v>37</v>
      </c>
      <c r="H45" s="20"/>
      <c r="I45" s="17"/>
      <c r="J45" s="87"/>
      <c r="K45" s="87"/>
      <c r="L45" s="3" t="s">
        <v>1</v>
      </c>
      <c r="M45" s="87" t="s">
        <v>19</v>
      </c>
      <c r="N45" s="15" t="s">
        <v>37</v>
      </c>
      <c r="O45" s="20"/>
      <c r="P45" s="17"/>
    </row>
    <row r="46" spans="1:16" s="18" customFormat="1" ht="54.75" customHeight="1" x14ac:dyDescent="0.25">
      <c r="A46" s="74"/>
      <c r="B46" s="52" t="s">
        <v>79</v>
      </c>
      <c r="C46" s="88" t="s">
        <v>115</v>
      </c>
      <c r="D46" s="88" t="s">
        <v>115</v>
      </c>
      <c r="E46" s="88" t="s">
        <v>115</v>
      </c>
      <c r="F46" s="88" t="s">
        <v>115</v>
      </c>
      <c r="G46" s="88" t="s">
        <v>115</v>
      </c>
      <c r="H46" s="88" t="s">
        <v>115</v>
      </c>
      <c r="I46" s="23"/>
      <c r="J46" s="88" t="s">
        <v>115</v>
      </c>
      <c r="K46" s="88" t="s">
        <v>115</v>
      </c>
      <c r="L46" s="88" t="s">
        <v>115</v>
      </c>
      <c r="M46" s="88" t="s">
        <v>115</v>
      </c>
      <c r="N46" s="88" t="s">
        <v>115</v>
      </c>
      <c r="O46" s="88" t="s">
        <v>115</v>
      </c>
      <c r="P46" s="96">
        <f>SUM(P9:P11,P13:P15,P17:P19,P21:P23,P36:P45)+P24</f>
        <v>0</v>
      </c>
    </row>
    <row r="47" spans="1:16" s="18" customFormat="1" x14ac:dyDescent="0.25">
      <c r="A47" s="76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4" customFormat="1" ht="18.75" customHeight="1" x14ac:dyDescent="0.25">
      <c r="A48" s="190"/>
      <c r="B48" s="190"/>
      <c r="C48" s="190"/>
      <c r="D48" s="190"/>
      <c r="E48" s="190"/>
      <c r="F48" s="190"/>
      <c r="G48" s="190"/>
      <c r="H48" s="89"/>
      <c r="I48" s="36"/>
    </row>
    <row r="49" spans="1:9" s="54" customFormat="1" ht="41.25" customHeight="1" x14ac:dyDescent="0.25">
      <c r="A49" s="190"/>
      <c r="B49" s="190"/>
      <c r="C49" s="190"/>
      <c r="D49" s="190"/>
      <c r="E49" s="190"/>
      <c r="F49" s="190"/>
      <c r="G49" s="190"/>
      <c r="H49" s="89"/>
      <c r="I49" s="36"/>
    </row>
    <row r="50" spans="1:9" s="54" customFormat="1" ht="38.25" customHeight="1" x14ac:dyDescent="0.25">
      <c r="A50" s="190"/>
      <c r="B50" s="190"/>
      <c r="C50" s="190"/>
      <c r="D50" s="190"/>
      <c r="E50" s="190"/>
      <c r="F50" s="190"/>
      <c r="G50" s="190"/>
      <c r="H50" s="92"/>
      <c r="I50" s="36"/>
    </row>
    <row r="51" spans="1:9" s="54" customFormat="1" ht="18.75" customHeight="1" x14ac:dyDescent="0.25">
      <c r="A51" s="185"/>
      <c r="B51" s="185"/>
      <c r="C51" s="185"/>
      <c r="D51" s="185"/>
      <c r="E51" s="185"/>
      <c r="F51" s="185"/>
      <c r="G51" s="185"/>
      <c r="H51" s="89"/>
      <c r="I51" s="36"/>
    </row>
    <row r="52" spans="1:9" s="54" customFormat="1" ht="217.5" customHeight="1" x14ac:dyDescent="0.25">
      <c r="A52" s="186"/>
      <c r="B52" s="187"/>
      <c r="C52" s="187"/>
      <c r="D52" s="187"/>
      <c r="E52" s="187"/>
      <c r="F52" s="187"/>
      <c r="G52" s="187"/>
      <c r="H52" s="89"/>
      <c r="I52" s="36"/>
    </row>
    <row r="53" spans="1:9" ht="53.25" customHeight="1" x14ac:dyDescent="0.25">
      <c r="A53" s="186"/>
      <c r="B53" s="188"/>
      <c r="C53" s="188"/>
      <c r="D53" s="188"/>
      <c r="E53" s="188"/>
      <c r="F53" s="188"/>
      <c r="G53" s="188"/>
    </row>
    <row r="54" spans="1:9" x14ac:dyDescent="0.25">
      <c r="A54" s="189"/>
      <c r="B54" s="189"/>
      <c r="C54" s="189"/>
      <c r="D54" s="189"/>
      <c r="E54" s="189"/>
      <c r="F54" s="189"/>
      <c r="G54" s="189"/>
    </row>
    <row r="55" spans="1:9" x14ac:dyDescent="0.25">
      <c r="B55" s="92"/>
    </row>
    <row r="59" spans="1:9" x14ac:dyDescent="0.25">
      <c r="B59" s="92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view="pageBreakPreview" zoomScale="70" zoomScaleNormal="70" zoomScaleSheetLayoutView="70" workbookViewId="0">
      <pane xSplit="2" ySplit="6" topLeftCell="K11" activePane="bottomRight" state="frozen"/>
      <selection pane="topRight" activeCell="C1" sqref="C1"/>
      <selection pane="bottomLeft" activeCell="A7" sqref="A7"/>
      <selection pane="bottomRight" activeCell="O16" sqref="O16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9" width="9" style="6"/>
    <col min="20" max="20" width="14.375" style="6" customWidth="1"/>
    <col min="21" max="16384" width="9" style="6"/>
  </cols>
  <sheetData>
    <row r="1" spans="1:20" ht="15.75" customHeight="1" x14ac:dyDescent="0.25">
      <c r="A1" s="171" t="s">
        <v>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67"/>
      <c r="M1" s="167"/>
      <c r="N1" s="167"/>
      <c r="O1" s="167"/>
      <c r="P1" s="167"/>
      <c r="Q1" s="167"/>
      <c r="R1" s="167"/>
    </row>
    <row r="2" spans="1:20" ht="15.75" customHeight="1" x14ac:dyDescent="0.25">
      <c r="A2" s="172" t="s">
        <v>0</v>
      </c>
      <c r="B2" s="173" t="s">
        <v>2</v>
      </c>
      <c r="C2" s="174" t="s">
        <v>46</v>
      </c>
      <c r="D2" s="174"/>
      <c r="E2" s="174"/>
      <c r="F2" s="174"/>
      <c r="G2" s="174"/>
      <c r="H2" s="174"/>
      <c r="I2" s="174"/>
      <c r="J2" s="147"/>
      <c r="K2" s="147"/>
      <c r="L2" s="174" t="s">
        <v>47</v>
      </c>
      <c r="M2" s="174"/>
      <c r="N2" s="174"/>
      <c r="O2" s="174"/>
      <c r="P2" s="174"/>
      <c r="Q2" s="174"/>
      <c r="R2" s="174"/>
      <c r="S2" s="174"/>
      <c r="T2" s="174"/>
    </row>
    <row r="3" spans="1:20" ht="45" customHeight="1" x14ac:dyDescent="0.25">
      <c r="A3" s="172"/>
      <c r="B3" s="173"/>
      <c r="C3" s="19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2"/>
      <c r="E3" s="192"/>
      <c r="F3" s="192"/>
      <c r="G3" s="192"/>
      <c r="H3" s="192"/>
      <c r="I3" s="192"/>
      <c r="J3" s="192"/>
      <c r="K3" s="193"/>
      <c r="L3" s="173" t="s">
        <v>201</v>
      </c>
      <c r="M3" s="173"/>
      <c r="N3" s="173"/>
      <c r="O3" s="173"/>
      <c r="P3" s="173"/>
      <c r="Q3" s="173"/>
      <c r="R3" s="173"/>
      <c r="S3" s="173"/>
      <c r="T3" s="173"/>
    </row>
    <row r="4" spans="1:20" ht="33.75" customHeight="1" x14ac:dyDescent="0.25">
      <c r="A4" s="172"/>
      <c r="B4" s="173"/>
      <c r="C4" s="173" t="s">
        <v>12</v>
      </c>
      <c r="D4" s="173"/>
      <c r="E4" s="173"/>
      <c r="F4" s="173"/>
      <c r="G4" s="191" t="s">
        <v>116</v>
      </c>
      <c r="H4" s="192"/>
      <c r="I4" s="192"/>
      <c r="J4" s="192"/>
      <c r="K4" s="193"/>
      <c r="L4" s="244" t="s">
        <v>12</v>
      </c>
      <c r="M4" s="244"/>
      <c r="N4" s="244"/>
      <c r="O4" s="244"/>
      <c r="P4" s="173" t="s">
        <v>116</v>
      </c>
      <c r="Q4" s="173"/>
      <c r="R4" s="173"/>
      <c r="S4" s="173"/>
      <c r="T4" s="173"/>
    </row>
    <row r="5" spans="1:20" s="9" customFormat="1" ht="157.5" x14ac:dyDescent="0.25">
      <c r="A5" s="172"/>
      <c r="B5" s="173"/>
      <c r="C5" s="68" t="s">
        <v>28</v>
      </c>
      <c r="D5" s="68" t="s">
        <v>8</v>
      </c>
      <c r="E5" s="68" t="s">
        <v>107</v>
      </c>
      <c r="F5" s="68" t="s">
        <v>10</v>
      </c>
      <c r="G5" s="68" t="s">
        <v>13</v>
      </c>
      <c r="H5" s="68" t="s">
        <v>54</v>
      </c>
      <c r="I5" s="12" t="s">
        <v>55</v>
      </c>
      <c r="J5" s="12" t="s">
        <v>208</v>
      </c>
      <c r="K5" s="12" t="s">
        <v>209</v>
      </c>
      <c r="L5" s="68" t="s">
        <v>28</v>
      </c>
      <c r="M5" s="68" t="s">
        <v>8</v>
      </c>
      <c r="N5" s="68" t="s">
        <v>107</v>
      </c>
      <c r="O5" s="68" t="s">
        <v>10</v>
      </c>
      <c r="P5" s="68" t="s">
        <v>13</v>
      </c>
      <c r="Q5" s="68" t="s">
        <v>56</v>
      </c>
      <c r="R5" s="12" t="s">
        <v>55</v>
      </c>
      <c r="S5" s="12" t="s">
        <v>208</v>
      </c>
      <c r="T5" s="12" t="s">
        <v>209</v>
      </c>
    </row>
    <row r="6" spans="1:20" s="11" customFormat="1" x14ac:dyDescent="0.25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2">
        <v>9</v>
      </c>
      <c r="J6" s="12">
        <v>10</v>
      </c>
      <c r="K6" s="12">
        <v>11</v>
      </c>
      <c r="L6" s="68">
        <v>12</v>
      </c>
      <c r="M6" s="12">
        <v>13</v>
      </c>
      <c r="N6" s="68">
        <v>14</v>
      </c>
      <c r="O6" s="12">
        <v>15</v>
      </c>
      <c r="P6" s="68">
        <v>16</v>
      </c>
      <c r="Q6" s="12">
        <v>17</v>
      </c>
      <c r="R6" s="68">
        <v>18</v>
      </c>
      <c r="S6" s="153">
        <v>19</v>
      </c>
      <c r="T6" s="153">
        <v>20</v>
      </c>
    </row>
    <row r="7" spans="1:20" s="18" customFormat="1" ht="56.25" customHeight="1" x14ac:dyDescent="0.25">
      <c r="A7" s="73">
        <v>1</v>
      </c>
      <c r="B7" s="14" t="s">
        <v>205</v>
      </c>
      <c r="C7" s="68" t="s">
        <v>115</v>
      </c>
      <c r="D7" s="68" t="s">
        <v>115</v>
      </c>
      <c r="E7" s="68" t="s">
        <v>115</v>
      </c>
      <c r="F7" s="68" t="s">
        <v>115</v>
      </c>
      <c r="G7" s="68" t="s">
        <v>115</v>
      </c>
      <c r="H7" s="68" t="s">
        <v>115</v>
      </c>
      <c r="I7" s="68" t="s">
        <v>115</v>
      </c>
      <c r="J7" s="148"/>
      <c r="K7" s="148"/>
      <c r="L7" s="68" t="s">
        <v>115</v>
      </c>
      <c r="M7" s="68" t="s">
        <v>115</v>
      </c>
      <c r="N7" s="68" t="s">
        <v>115</v>
      </c>
      <c r="O7" s="68" t="s">
        <v>115</v>
      </c>
      <c r="P7" s="68" t="s">
        <v>115</v>
      </c>
      <c r="Q7" s="68" t="s">
        <v>115</v>
      </c>
      <c r="R7" s="68" t="s">
        <v>115</v>
      </c>
      <c r="S7" s="153"/>
      <c r="T7" s="153"/>
    </row>
    <row r="8" spans="1:20" s="18" customFormat="1" ht="78.75" x14ac:dyDescent="0.25">
      <c r="A8" s="73" t="s">
        <v>89</v>
      </c>
      <c r="B8" s="14" t="s">
        <v>216</v>
      </c>
      <c r="C8" s="68">
        <v>10</v>
      </c>
      <c r="D8" s="68" t="s">
        <v>206</v>
      </c>
      <c r="E8" s="68">
        <v>4</v>
      </c>
      <c r="F8" s="68" t="s">
        <v>210</v>
      </c>
      <c r="G8" s="15" t="s">
        <v>207</v>
      </c>
      <c r="H8" s="20">
        <v>1615</v>
      </c>
      <c r="I8" s="10">
        <f>H8*E8</f>
        <v>6460</v>
      </c>
      <c r="J8" s="150">
        <v>1.05</v>
      </c>
      <c r="K8" s="10">
        <f>I8*J8</f>
        <v>6783</v>
      </c>
      <c r="L8" s="68">
        <v>10</v>
      </c>
      <c r="M8" s="107" t="s">
        <v>206</v>
      </c>
      <c r="N8" s="68">
        <v>4</v>
      </c>
      <c r="O8" s="68" t="s">
        <v>210</v>
      </c>
      <c r="P8" s="15" t="s">
        <v>207</v>
      </c>
      <c r="Q8" s="12">
        <v>1615</v>
      </c>
      <c r="R8" s="95">
        <v>6460</v>
      </c>
      <c r="S8" s="153">
        <v>1.05</v>
      </c>
      <c r="T8" s="153">
        <v>6783</v>
      </c>
    </row>
    <row r="9" spans="1:20" s="18" customFormat="1" ht="31.5" x14ac:dyDescent="0.25">
      <c r="A9" s="73" t="s">
        <v>90</v>
      </c>
      <c r="B9" s="14" t="s">
        <v>215</v>
      </c>
      <c r="C9" s="68">
        <v>10</v>
      </c>
      <c r="D9" s="68" t="s">
        <v>212</v>
      </c>
      <c r="E9" s="68">
        <v>24</v>
      </c>
      <c r="F9" s="68" t="s">
        <v>19</v>
      </c>
      <c r="G9" s="15" t="s">
        <v>211</v>
      </c>
      <c r="H9" s="20">
        <v>1879</v>
      </c>
      <c r="I9" s="10">
        <f>H9*E9</f>
        <v>45096</v>
      </c>
      <c r="J9" s="150">
        <v>1.03</v>
      </c>
      <c r="K9" s="10">
        <f t="shared" ref="K9:K11" si="0">I9*J9</f>
        <v>46448.880000000005</v>
      </c>
      <c r="L9" s="93">
        <v>10</v>
      </c>
      <c r="M9" s="107" t="s">
        <v>212</v>
      </c>
      <c r="N9" s="93">
        <v>24</v>
      </c>
      <c r="O9" s="68" t="s">
        <v>19</v>
      </c>
      <c r="P9" s="15" t="s">
        <v>211</v>
      </c>
      <c r="Q9" s="12">
        <v>1879</v>
      </c>
      <c r="R9" s="95">
        <v>45096</v>
      </c>
      <c r="S9" s="153">
        <v>1.03</v>
      </c>
      <c r="T9" s="153">
        <v>46448.880000000005</v>
      </c>
    </row>
    <row r="10" spans="1:20" s="18" customFormat="1" ht="31.5" x14ac:dyDescent="0.25">
      <c r="A10" s="149" t="s">
        <v>141</v>
      </c>
      <c r="B10" s="14" t="s">
        <v>214</v>
      </c>
      <c r="C10" s="68">
        <v>10</v>
      </c>
      <c r="D10" s="148" t="s">
        <v>217</v>
      </c>
      <c r="E10" s="68">
        <v>1</v>
      </c>
      <c r="F10" s="148" t="s">
        <v>19</v>
      </c>
      <c r="G10" s="15" t="s">
        <v>213</v>
      </c>
      <c r="H10" s="20">
        <v>189</v>
      </c>
      <c r="I10" s="10">
        <f>H10*E10</f>
        <v>189</v>
      </c>
      <c r="J10" s="150">
        <v>1.05</v>
      </c>
      <c r="K10" s="10">
        <f t="shared" si="0"/>
        <v>198.45000000000002</v>
      </c>
      <c r="L10" s="68">
        <v>10</v>
      </c>
      <c r="M10" s="93" t="s">
        <v>217</v>
      </c>
      <c r="N10" s="68">
        <v>1</v>
      </c>
      <c r="O10" s="68" t="s">
        <v>19</v>
      </c>
      <c r="P10" s="15" t="s">
        <v>213</v>
      </c>
      <c r="Q10" s="12">
        <v>189</v>
      </c>
      <c r="R10" s="10">
        <v>189</v>
      </c>
      <c r="S10" s="153">
        <v>1.05</v>
      </c>
      <c r="T10" s="153">
        <v>198.45000000000002</v>
      </c>
    </row>
    <row r="11" spans="1:20" s="18" customFormat="1" ht="31.5" x14ac:dyDescent="0.25">
      <c r="A11" s="149"/>
      <c r="B11" s="14" t="s">
        <v>219</v>
      </c>
      <c r="C11" s="148"/>
      <c r="D11" s="148"/>
      <c r="E11" s="148">
        <v>1</v>
      </c>
      <c r="F11" s="148" t="s">
        <v>220</v>
      </c>
      <c r="G11" s="15" t="s">
        <v>218</v>
      </c>
      <c r="H11" s="10">
        <v>7500</v>
      </c>
      <c r="I11" s="10">
        <v>7500</v>
      </c>
      <c r="J11" s="10">
        <v>1</v>
      </c>
      <c r="K11" s="10">
        <f t="shared" si="0"/>
        <v>7500</v>
      </c>
      <c r="L11" s="148"/>
      <c r="M11" s="148"/>
      <c r="N11" s="148">
        <v>1</v>
      </c>
      <c r="O11" s="148" t="s">
        <v>220</v>
      </c>
      <c r="P11" s="15" t="s">
        <v>218</v>
      </c>
      <c r="Q11" s="12">
        <v>7500</v>
      </c>
      <c r="R11" s="10">
        <v>7500</v>
      </c>
      <c r="S11" s="153">
        <v>1</v>
      </c>
      <c r="T11" s="153">
        <v>7500</v>
      </c>
    </row>
    <row r="12" spans="1:20" ht="33" customHeight="1" x14ac:dyDescent="0.25">
      <c r="A12" s="74">
        <v>2</v>
      </c>
      <c r="B12" s="14" t="s">
        <v>117</v>
      </c>
      <c r="C12" s="67" t="s">
        <v>115</v>
      </c>
      <c r="D12" s="67" t="s">
        <v>115</v>
      </c>
      <c r="E12" s="67" t="s">
        <v>115</v>
      </c>
      <c r="F12" s="67" t="s">
        <v>115</v>
      </c>
      <c r="G12" s="67" t="s">
        <v>115</v>
      </c>
      <c r="H12" s="67" t="s">
        <v>115</v>
      </c>
      <c r="I12" s="67" t="s">
        <v>115</v>
      </c>
      <c r="J12" s="67"/>
      <c r="K12" s="67"/>
      <c r="L12" s="67" t="s">
        <v>115</v>
      </c>
      <c r="M12" s="67" t="s">
        <v>115</v>
      </c>
      <c r="N12" s="67" t="s">
        <v>115</v>
      </c>
      <c r="O12" s="67" t="s">
        <v>115</v>
      </c>
      <c r="P12" s="67" t="s">
        <v>115</v>
      </c>
      <c r="Q12" s="67" t="s">
        <v>115</v>
      </c>
      <c r="R12" s="67" t="s">
        <v>115</v>
      </c>
      <c r="S12" s="153"/>
      <c r="T12" s="153"/>
    </row>
    <row r="13" spans="1:20" ht="15.75" customHeight="1" x14ac:dyDescent="0.25">
      <c r="A13" s="74" t="s">
        <v>91</v>
      </c>
      <c r="B13" s="14" t="s">
        <v>81</v>
      </c>
      <c r="C13" s="67"/>
      <c r="D13" s="67" t="s">
        <v>18</v>
      </c>
      <c r="E13" s="67"/>
      <c r="F13" s="67" t="s">
        <v>19</v>
      </c>
      <c r="G13" s="65" t="s">
        <v>38</v>
      </c>
      <c r="H13" s="65"/>
      <c r="I13" s="34"/>
      <c r="J13" s="34"/>
      <c r="K13" s="34"/>
      <c r="L13" s="67"/>
      <c r="M13" s="67" t="s">
        <v>18</v>
      </c>
      <c r="N13" s="67"/>
      <c r="O13" s="67" t="s">
        <v>19</v>
      </c>
      <c r="P13" s="65" t="s">
        <v>38</v>
      </c>
      <c r="Q13" s="65"/>
      <c r="R13" s="34"/>
      <c r="S13" s="153"/>
      <c r="T13" s="153"/>
    </row>
    <row r="14" spans="1:20" ht="15.75" customHeight="1" x14ac:dyDescent="0.25">
      <c r="A14" s="74" t="s">
        <v>92</v>
      </c>
      <c r="B14" s="14" t="s">
        <v>82</v>
      </c>
      <c r="C14" s="67"/>
      <c r="D14" s="67" t="s">
        <v>18</v>
      </c>
      <c r="E14" s="67"/>
      <c r="F14" s="67" t="s">
        <v>19</v>
      </c>
      <c r="G14" s="65" t="s">
        <v>38</v>
      </c>
      <c r="H14" s="65"/>
      <c r="I14" s="34"/>
      <c r="J14" s="34"/>
      <c r="K14" s="34"/>
      <c r="L14" s="67"/>
      <c r="M14" s="67" t="s">
        <v>18</v>
      </c>
      <c r="N14" s="67"/>
      <c r="O14" s="67" t="s">
        <v>19</v>
      </c>
      <c r="P14" s="65" t="s">
        <v>38</v>
      </c>
      <c r="Q14" s="65"/>
      <c r="R14" s="34"/>
      <c r="S14" s="153"/>
      <c r="T14" s="153"/>
    </row>
    <row r="15" spans="1:20" ht="15.75" customHeight="1" x14ac:dyDescent="0.25">
      <c r="A15" s="74" t="s">
        <v>1</v>
      </c>
      <c r="B15" s="14" t="s">
        <v>1</v>
      </c>
      <c r="C15" s="67"/>
      <c r="D15" s="67"/>
      <c r="E15" s="67"/>
      <c r="F15" s="67"/>
      <c r="G15" s="65"/>
      <c r="H15" s="65"/>
      <c r="I15" s="34"/>
      <c r="J15" s="34"/>
      <c r="K15" s="34"/>
      <c r="L15" s="67"/>
      <c r="M15" s="67"/>
      <c r="N15" s="67"/>
      <c r="O15" s="67"/>
      <c r="P15" s="65"/>
      <c r="Q15" s="65"/>
      <c r="R15" s="34"/>
      <c r="S15" s="153"/>
      <c r="T15" s="153"/>
    </row>
    <row r="16" spans="1:20" s="18" customFormat="1" ht="55.5" customHeight="1" x14ac:dyDescent="0.25">
      <c r="A16" s="74"/>
      <c r="B16" s="52" t="s">
        <v>57</v>
      </c>
      <c r="C16" s="69" t="s">
        <v>115</v>
      </c>
      <c r="D16" s="69" t="s">
        <v>115</v>
      </c>
      <c r="E16" s="69" t="s">
        <v>115</v>
      </c>
      <c r="F16" s="69" t="s">
        <v>115</v>
      </c>
      <c r="G16" s="69" t="s">
        <v>115</v>
      </c>
      <c r="H16" s="69" t="s">
        <v>115</v>
      </c>
      <c r="I16" s="23"/>
      <c r="J16" s="23"/>
      <c r="K16" s="23">
        <f>SUM(K8:K15)</f>
        <v>60930.33</v>
      </c>
      <c r="L16" s="69" t="s">
        <v>115</v>
      </c>
      <c r="M16" s="69" t="s">
        <v>115</v>
      </c>
      <c r="N16" s="69" t="s">
        <v>115</v>
      </c>
      <c r="O16" s="69" t="s">
        <v>115</v>
      </c>
      <c r="P16" s="69" t="s">
        <v>115</v>
      </c>
      <c r="Q16" s="69" t="s">
        <v>115</v>
      </c>
      <c r="R16" s="96"/>
      <c r="S16" s="153"/>
      <c r="T16" s="23">
        <v>60930.33</v>
      </c>
    </row>
    <row r="17" spans="1:13" ht="15.75" customHeight="1" x14ac:dyDescent="0.25">
      <c r="A17" s="77"/>
      <c r="B17" s="35"/>
      <c r="C17" s="29"/>
      <c r="D17" s="62"/>
      <c r="E17" s="62"/>
      <c r="F17" s="62"/>
      <c r="G17" s="66"/>
      <c r="H17" s="66"/>
      <c r="I17" s="36"/>
      <c r="J17" s="36"/>
      <c r="K17" s="36"/>
      <c r="L17" s="33"/>
      <c r="M17" s="33"/>
    </row>
    <row r="18" spans="1:13" s="54" customFormat="1" ht="18.75" customHeight="1" x14ac:dyDescent="0.25">
      <c r="A18" s="190"/>
      <c r="B18" s="190"/>
      <c r="C18" s="190"/>
      <c r="D18" s="190"/>
      <c r="E18" s="190"/>
      <c r="F18" s="190"/>
      <c r="G18" s="190"/>
      <c r="H18" s="66"/>
      <c r="I18" s="36"/>
      <c r="J18" s="36"/>
      <c r="K18" s="36"/>
    </row>
    <row r="19" spans="1:13" s="54" customFormat="1" ht="41.25" customHeight="1" x14ac:dyDescent="0.25">
      <c r="A19" s="190"/>
      <c r="B19" s="190"/>
      <c r="C19" s="190"/>
      <c r="D19" s="190"/>
      <c r="E19" s="190"/>
      <c r="F19" s="190"/>
      <c r="G19" s="190"/>
      <c r="H19" s="66"/>
      <c r="I19" s="36"/>
      <c r="J19" s="36"/>
      <c r="K19" s="36"/>
    </row>
    <row r="20" spans="1:13" s="54" customFormat="1" ht="38.25" customHeight="1" x14ac:dyDescent="0.25">
      <c r="A20" s="190"/>
      <c r="B20" s="190"/>
      <c r="C20" s="190"/>
      <c r="D20" s="190"/>
      <c r="E20" s="190"/>
      <c r="F20" s="190"/>
      <c r="G20" s="190"/>
      <c r="H20"/>
      <c r="I20" s="36"/>
      <c r="J20" s="36"/>
      <c r="K20" s="36"/>
    </row>
    <row r="21" spans="1:13" s="54" customFormat="1" ht="18.75" customHeight="1" x14ac:dyDescent="0.25">
      <c r="A21" s="185"/>
      <c r="B21" s="185"/>
      <c r="C21" s="185"/>
      <c r="D21" s="185"/>
      <c r="E21" s="185"/>
      <c r="F21" s="185"/>
      <c r="G21" s="185"/>
      <c r="H21" s="66"/>
      <c r="I21" s="36"/>
      <c r="J21" s="36"/>
      <c r="K21" s="36"/>
    </row>
    <row r="22" spans="1:13" s="54" customFormat="1" ht="217.5" customHeight="1" x14ac:dyDescent="0.25">
      <c r="A22" s="186"/>
      <c r="B22" s="187"/>
      <c r="C22" s="187"/>
      <c r="D22" s="187"/>
      <c r="E22" s="187"/>
      <c r="F22" s="187"/>
      <c r="G22" s="187"/>
      <c r="H22" s="66"/>
      <c r="I22" s="36"/>
      <c r="J22" s="36"/>
      <c r="K22" s="36"/>
    </row>
    <row r="23" spans="1:13" ht="53.25" customHeight="1" x14ac:dyDescent="0.25">
      <c r="A23" s="186"/>
      <c r="B23" s="188"/>
      <c r="C23" s="188"/>
      <c r="D23" s="188"/>
      <c r="E23" s="188"/>
      <c r="F23" s="188"/>
      <c r="G23" s="188"/>
    </row>
    <row r="24" spans="1:13" x14ac:dyDescent="0.25">
      <c r="A24" s="189"/>
      <c r="B24" s="189"/>
      <c r="C24" s="189"/>
      <c r="D24" s="189"/>
      <c r="E24" s="189"/>
      <c r="F24" s="189"/>
      <c r="G24" s="189"/>
    </row>
    <row r="25" spans="1:13" x14ac:dyDescent="0.25">
      <c r="B25"/>
    </row>
    <row r="29" spans="1:13" x14ac:dyDescent="0.25">
      <c r="B29"/>
    </row>
  </sheetData>
  <mergeCells count="18">
    <mergeCell ref="A21:G21"/>
    <mergeCell ref="A22:G22"/>
    <mergeCell ref="A23:G23"/>
    <mergeCell ref="A24:G24"/>
    <mergeCell ref="A18:G18"/>
    <mergeCell ref="A19:G19"/>
    <mergeCell ref="A20:G20"/>
    <mergeCell ref="L4:O4"/>
    <mergeCell ref="A1:R1"/>
    <mergeCell ref="A2:A5"/>
    <mergeCell ref="B2:B5"/>
    <mergeCell ref="C2:I2"/>
    <mergeCell ref="C4:F4"/>
    <mergeCell ref="C3:K3"/>
    <mergeCell ref="G4:K4"/>
    <mergeCell ref="L2:T2"/>
    <mergeCell ref="L3:T3"/>
    <mergeCell ref="P4:T4"/>
  </mergeCells>
  <pageMargins left="0.47244094488188981" right="0.55118110236220474" top="0.82677165354330717" bottom="0.55118110236220474" header="0.31496062992125984" footer="0.19685039370078741"/>
  <pageSetup paperSize="8" scale="5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90" zoomScaleNormal="70" zoomScaleSheetLayoutView="90" workbookViewId="0">
      <pane xSplit="2" ySplit="6" topLeftCell="I16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1" t="s">
        <v>14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</row>
    <row r="2" spans="1:16" ht="15.75" customHeight="1" x14ac:dyDescent="0.25">
      <c r="A2" s="172" t="s">
        <v>0</v>
      </c>
      <c r="B2" s="173" t="s">
        <v>2</v>
      </c>
      <c r="C2" s="174" t="s">
        <v>46</v>
      </c>
      <c r="D2" s="174"/>
      <c r="E2" s="174"/>
      <c r="F2" s="174"/>
      <c r="G2" s="174"/>
      <c r="H2" s="174"/>
      <c r="I2" s="174"/>
      <c r="J2" s="174" t="s">
        <v>47</v>
      </c>
      <c r="K2" s="174"/>
      <c r="L2" s="174"/>
      <c r="M2" s="174"/>
      <c r="N2" s="174"/>
      <c r="O2" s="174"/>
      <c r="P2" s="174"/>
    </row>
    <row r="3" spans="1:16" ht="41.25" customHeight="1" x14ac:dyDescent="0.25">
      <c r="A3" s="172"/>
      <c r="B3" s="173"/>
      <c r="C3" s="191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2"/>
      <c r="E3" s="192"/>
      <c r="F3" s="192"/>
      <c r="G3" s="192"/>
      <c r="H3" s="192"/>
      <c r="I3" s="193"/>
      <c r="J3" s="191" t="s">
        <v>201</v>
      </c>
      <c r="K3" s="192"/>
      <c r="L3" s="192"/>
      <c r="M3" s="192"/>
      <c r="N3" s="192"/>
      <c r="O3" s="192"/>
      <c r="P3" s="193"/>
    </row>
    <row r="4" spans="1:16" ht="33.75" customHeight="1" x14ac:dyDescent="0.25">
      <c r="A4" s="172"/>
      <c r="B4" s="173"/>
      <c r="C4" s="173" t="s">
        <v>12</v>
      </c>
      <c r="D4" s="173"/>
      <c r="E4" s="173"/>
      <c r="F4" s="173"/>
      <c r="G4" s="173" t="s">
        <v>116</v>
      </c>
      <c r="H4" s="184"/>
      <c r="I4" s="184"/>
      <c r="J4" s="173" t="s">
        <v>12</v>
      </c>
      <c r="K4" s="173"/>
      <c r="L4" s="173"/>
      <c r="M4" s="173"/>
      <c r="N4" s="173" t="s">
        <v>116</v>
      </c>
      <c r="O4" s="184"/>
      <c r="P4" s="184"/>
    </row>
    <row r="5" spans="1:16" s="9" customFormat="1" ht="63" x14ac:dyDescent="0.25">
      <c r="A5" s="172"/>
      <c r="B5" s="173"/>
      <c r="C5" s="87" t="s">
        <v>28</v>
      </c>
      <c r="D5" s="87" t="s">
        <v>8</v>
      </c>
      <c r="E5" s="87" t="s">
        <v>107</v>
      </c>
      <c r="F5" s="87" t="s">
        <v>10</v>
      </c>
      <c r="G5" s="87" t="s">
        <v>13</v>
      </c>
      <c r="H5" s="87" t="s">
        <v>54</v>
      </c>
      <c r="I5" s="12" t="s">
        <v>55</v>
      </c>
      <c r="J5" s="87" t="s">
        <v>28</v>
      </c>
      <c r="K5" s="87" t="s">
        <v>8</v>
      </c>
      <c r="L5" s="87" t="s">
        <v>107</v>
      </c>
      <c r="M5" s="87" t="s">
        <v>10</v>
      </c>
      <c r="N5" s="87" t="s">
        <v>13</v>
      </c>
      <c r="O5" s="87" t="s">
        <v>56</v>
      </c>
      <c r="P5" s="12" t="s">
        <v>55</v>
      </c>
    </row>
    <row r="6" spans="1:16" s="11" customFormat="1" x14ac:dyDescent="0.25">
      <c r="A6" s="72">
        <v>1</v>
      </c>
      <c r="B6" s="87">
        <v>2</v>
      </c>
      <c r="C6" s="87">
        <v>3</v>
      </c>
      <c r="D6" s="87">
        <v>4</v>
      </c>
      <c r="E6" s="87">
        <v>5</v>
      </c>
      <c r="F6" s="87">
        <v>6</v>
      </c>
      <c r="G6" s="87">
        <v>7</v>
      </c>
      <c r="H6" s="87">
        <v>8</v>
      </c>
      <c r="I6" s="12">
        <v>9</v>
      </c>
      <c r="J6" s="87">
        <v>10</v>
      </c>
      <c r="K6" s="12">
        <v>11</v>
      </c>
      <c r="L6" s="87">
        <v>12</v>
      </c>
      <c r="M6" s="12">
        <v>13</v>
      </c>
      <c r="N6" s="87">
        <v>14</v>
      </c>
      <c r="O6" s="12">
        <v>15</v>
      </c>
      <c r="P6" s="87">
        <v>16</v>
      </c>
    </row>
    <row r="7" spans="1:16" s="11" customFormat="1" ht="51" customHeight="1" x14ac:dyDescent="0.25">
      <c r="A7" s="86">
        <v>1</v>
      </c>
      <c r="B7" s="13" t="s">
        <v>137</v>
      </c>
      <c r="C7" s="87" t="s">
        <v>115</v>
      </c>
      <c r="D7" s="87" t="s">
        <v>115</v>
      </c>
      <c r="E7" s="87" t="s">
        <v>115</v>
      </c>
      <c r="F7" s="87" t="s">
        <v>115</v>
      </c>
      <c r="G7" s="87" t="s">
        <v>115</v>
      </c>
      <c r="H7" s="87" t="s">
        <v>115</v>
      </c>
      <c r="I7" s="87" t="s">
        <v>115</v>
      </c>
      <c r="J7" s="87" t="s">
        <v>115</v>
      </c>
      <c r="K7" s="87" t="s">
        <v>115</v>
      </c>
      <c r="L7" s="87" t="s">
        <v>115</v>
      </c>
      <c r="M7" s="87" t="s">
        <v>115</v>
      </c>
      <c r="N7" s="87" t="s">
        <v>115</v>
      </c>
      <c r="O7" s="87" t="s">
        <v>115</v>
      </c>
      <c r="P7" s="87" t="s">
        <v>115</v>
      </c>
    </row>
    <row r="8" spans="1:16" s="11" customFormat="1" ht="63" x14ac:dyDescent="0.25">
      <c r="A8" s="86" t="s">
        <v>89</v>
      </c>
      <c r="B8" s="13" t="s">
        <v>83</v>
      </c>
      <c r="C8" s="87"/>
      <c r="D8" s="37" t="s">
        <v>20</v>
      </c>
      <c r="E8" s="87"/>
      <c r="F8" s="91" t="s">
        <v>3</v>
      </c>
      <c r="G8" s="15" t="s">
        <v>39</v>
      </c>
      <c r="H8" s="87"/>
      <c r="I8" s="17"/>
      <c r="J8" s="126"/>
      <c r="K8" s="37" t="s">
        <v>20</v>
      </c>
      <c r="L8" s="126"/>
      <c r="M8" s="127" t="s">
        <v>3</v>
      </c>
      <c r="N8" s="15" t="s">
        <v>39</v>
      </c>
      <c r="O8" s="12"/>
      <c r="P8" s="95">
        <f>O8</f>
        <v>0</v>
      </c>
    </row>
    <row r="9" spans="1:16" s="11" customFormat="1" ht="63" hidden="1" x14ac:dyDescent="0.25">
      <c r="A9" s="86" t="s">
        <v>90</v>
      </c>
      <c r="B9" s="13" t="s">
        <v>84</v>
      </c>
      <c r="C9" s="87"/>
      <c r="D9" s="37" t="s">
        <v>20</v>
      </c>
      <c r="E9" s="87"/>
      <c r="F9" s="91" t="s">
        <v>3</v>
      </c>
      <c r="G9" s="15" t="s">
        <v>39</v>
      </c>
      <c r="H9" s="87"/>
      <c r="I9" s="17"/>
      <c r="J9" s="87"/>
      <c r="K9" s="37" t="s">
        <v>20</v>
      </c>
      <c r="L9" s="87"/>
      <c r="M9" s="91" t="s">
        <v>3</v>
      </c>
      <c r="N9" s="15" t="s">
        <v>39</v>
      </c>
      <c r="O9" s="87"/>
      <c r="P9" s="17"/>
    </row>
    <row r="10" spans="1:16" s="11" customFormat="1" hidden="1" x14ac:dyDescent="0.25">
      <c r="A10" s="86" t="s">
        <v>1</v>
      </c>
      <c r="B10" s="13" t="s">
        <v>1</v>
      </c>
      <c r="C10" s="87"/>
      <c r="D10" s="87"/>
      <c r="E10" s="87"/>
      <c r="F10" s="87"/>
      <c r="G10" s="87"/>
      <c r="H10" s="87"/>
      <c r="I10" s="17"/>
      <c r="J10" s="87"/>
      <c r="K10" s="37"/>
      <c r="L10" s="87"/>
      <c r="M10" s="91"/>
      <c r="N10" s="15"/>
      <c r="O10" s="87"/>
      <c r="P10" s="17"/>
    </row>
    <row r="11" spans="1:16" s="11" customFormat="1" x14ac:dyDescent="0.25">
      <c r="A11" s="86">
        <v>2</v>
      </c>
      <c r="B11" s="14" t="s">
        <v>25</v>
      </c>
      <c r="C11" s="87" t="s">
        <v>115</v>
      </c>
      <c r="D11" s="87" t="s">
        <v>115</v>
      </c>
      <c r="E11" s="87" t="s">
        <v>115</v>
      </c>
      <c r="F11" s="87" t="s">
        <v>115</v>
      </c>
      <c r="G11" s="87" t="s">
        <v>115</v>
      </c>
      <c r="H11" s="87" t="s">
        <v>115</v>
      </c>
      <c r="I11" s="87" t="s">
        <v>115</v>
      </c>
      <c r="J11" s="87" t="s">
        <v>115</v>
      </c>
      <c r="K11" s="87" t="s">
        <v>115</v>
      </c>
      <c r="L11" s="87" t="s">
        <v>115</v>
      </c>
      <c r="M11" s="87" t="s">
        <v>115</v>
      </c>
      <c r="N11" s="87" t="s">
        <v>115</v>
      </c>
      <c r="O11" s="87" t="s">
        <v>115</v>
      </c>
      <c r="P11" s="87" t="s">
        <v>115</v>
      </c>
    </row>
    <row r="12" spans="1:16" s="11" customFormat="1" hidden="1" x14ac:dyDescent="0.25">
      <c r="A12" s="86" t="s">
        <v>91</v>
      </c>
      <c r="B12" s="14" t="s">
        <v>85</v>
      </c>
      <c r="C12" s="87"/>
      <c r="D12" s="87" t="s">
        <v>21</v>
      </c>
      <c r="E12" s="87"/>
      <c r="F12" s="38" t="s">
        <v>23</v>
      </c>
      <c r="G12" s="15" t="s">
        <v>40</v>
      </c>
      <c r="H12" s="87"/>
      <c r="I12" s="17"/>
      <c r="J12" s="87"/>
      <c r="K12" s="87" t="s">
        <v>21</v>
      </c>
      <c r="L12" s="87"/>
      <c r="M12" s="38" t="s">
        <v>23</v>
      </c>
      <c r="N12" s="15" t="s">
        <v>40</v>
      </c>
      <c r="O12" s="87"/>
      <c r="P12" s="17"/>
    </row>
    <row r="13" spans="1:16" s="11" customFormat="1" hidden="1" x14ac:dyDescent="0.25">
      <c r="A13" s="86" t="s">
        <v>92</v>
      </c>
      <c r="B13" s="14" t="s">
        <v>86</v>
      </c>
      <c r="C13" s="87"/>
      <c r="D13" s="87" t="s">
        <v>21</v>
      </c>
      <c r="E13" s="87"/>
      <c r="F13" s="38" t="s">
        <v>23</v>
      </c>
      <c r="G13" s="15" t="s">
        <v>40</v>
      </c>
      <c r="H13" s="87"/>
      <c r="I13" s="17"/>
      <c r="J13" s="87"/>
      <c r="K13" s="87" t="s">
        <v>21</v>
      </c>
      <c r="L13" s="87"/>
      <c r="M13" s="38" t="s">
        <v>23</v>
      </c>
      <c r="N13" s="15" t="s">
        <v>40</v>
      </c>
      <c r="O13" s="87"/>
      <c r="P13" s="17"/>
    </row>
    <row r="14" spans="1:16" s="11" customFormat="1" hidden="1" x14ac:dyDescent="0.25">
      <c r="A14" s="86" t="s">
        <v>1</v>
      </c>
      <c r="B14" s="14" t="s">
        <v>1</v>
      </c>
      <c r="C14" s="87"/>
      <c r="D14" s="87"/>
      <c r="E14" s="87"/>
      <c r="F14" s="38"/>
      <c r="G14" s="15"/>
      <c r="H14" s="87"/>
      <c r="I14" s="17"/>
      <c r="J14" s="87"/>
      <c r="K14" s="87"/>
      <c r="L14" s="87"/>
      <c r="M14" s="38"/>
      <c r="N14" s="15"/>
      <c r="O14" s="87"/>
      <c r="P14" s="17"/>
    </row>
    <row r="15" spans="1:16" s="18" customFormat="1" ht="30" customHeight="1" x14ac:dyDescent="0.25">
      <c r="A15" s="74">
        <v>3</v>
      </c>
      <c r="B15" s="14" t="s">
        <v>5</v>
      </c>
      <c r="C15" s="87" t="s">
        <v>115</v>
      </c>
      <c r="D15" s="87" t="s">
        <v>115</v>
      </c>
      <c r="E15" s="87" t="s">
        <v>115</v>
      </c>
      <c r="F15" s="87" t="s">
        <v>115</v>
      </c>
      <c r="G15" s="87" t="s">
        <v>115</v>
      </c>
      <c r="H15" s="87" t="s">
        <v>115</v>
      </c>
      <c r="I15" s="87" t="s">
        <v>115</v>
      </c>
      <c r="J15" s="87" t="s">
        <v>115</v>
      </c>
      <c r="K15" s="87" t="s">
        <v>115</v>
      </c>
      <c r="L15" s="87" t="s">
        <v>115</v>
      </c>
      <c r="M15" s="87" t="s">
        <v>115</v>
      </c>
      <c r="N15" s="87" t="s">
        <v>115</v>
      </c>
      <c r="O15" s="87" t="s">
        <v>115</v>
      </c>
      <c r="P15" s="87" t="s">
        <v>115</v>
      </c>
    </row>
    <row r="16" spans="1:16" s="18" customFormat="1" ht="30" customHeight="1" x14ac:dyDescent="0.25">
      <c r="A16" s="74" t="s">
        <v>93</v>
      </c>
      <c r="B16" s="13" t="s">
        <v>83</v>
      </c>
      <c r="C16" s="87"/>
      <c r="D16" s="87" t="s">
        <v>21</v>
      </c>
      <c r="E16" s="87">
        <v>1</v>
      </c>
      <c r="F16" s="87" t="s">
        <v>19</v>
      </c>
      <c r="G16" s="15" t="s">
        <v>109</v>
      </c>
      <c r="H16" s="20"/>
      <c r="I16" s="17"/>
      <c r="J16" s="87"/>
      <c r="K16" s="126" t="s">
        <v>21</v>
      </c>
      <c r="L16" s="126">
        <v>1</v>
      </c>
      <c r="M16" s="126" t="s">
        <v>19</v>
      </c>
      <c r="N16" s="15" t="s">
        <v>109</v>
      </c>
      <c r="O16" s="12"/>
      <c r="P16" s="95">
        <f>O16</f>
        <v>0</v>
      </c>
    </row>
    <row r="17" spans="1:16" s="18" customFormat="1" ht="30" hidden="1" customHeight="1" x14ac:dyDescent="0.25">
      <c r="A17" s="74" t="s">
        <v>94</v>
      </c>
      <c r="B17" s="13" t="s">
        <v>84</v>
      </c>
      <c r="C17" s="87"/>
      <c r="D17" s="87" t="s">
        <v>21</v>
      </c>
      <c r="E17" s="87">
        <v>1</v>
      </c>
      <c r="F17" s="87" t="s">
        <v>19</v>
      </c>
      <c r="G17" s="15" t="s">
        <v>109</v>
      </c>
      <c r="H17" s="20"/>
      <c r="I17" s="17"/>
      <c r="J17" s="87"/>
      <c r="K17" s="87" t="s">
        <v>21</v>
      </c>
      <c r="L17" s="87">
        <v>1</v>
      </c>
      <c r="M17" s="87" t="s">
        <v>19</v>
      </c>
      <c r="N17" s="15" t="s">
        <v>109</v>
      </c>
      <c r="O17" s="20"/>
      <c r="P17" s="17"/>
    </row>
    <row r="18" spans="1:16" s="18" customFormat="1" ht="30" hidden="1" customHeight="1" x14ac:dyDescent="0.25">
      <c r="A18" s="74" t="s">
        <v>1</v>
      </c>
      <c r="B18" s="13" t="s">
        <v>1</v>
      </c>
      <c r="C18" s="87"/>
      <c r="D18" s="87"/>
      <c r="E18" s="87"/>
      <c r="F18" s="87"/>
      <c r="G18" s="15"/>
      <c r="H18" s="20"/>
      <c r="I18" s="17"/>
      <c r="J18" s="87"/>
      <c r="K18" s="87"/>
      <c r="L18" s="87"/>
      <c r="M18" s="87"/>
      <c r="N18" s="15"/>
      <c r="O18" s="20"/>
      <c r="P18" s="17"/>
    </row>
    <row r="19" spans="1:16" s="18" customFormat="1" ht="30" hidden="1" customHeight="1" x14ac:dyDescent="0.25">
      <c r="A19" s="74" t="s">
        <v>111</v>
      </c>
      <c r="B19" s="13" t="s">
        <v>113</v>
      </c>
      <c r="C19" s="87"/>
      <c r="D19" s="87" t="s">
        <v>112</v>
      </c>
      <c r="E19" s="87">
        <v>1</v>
      </c>
      <c r="F19" s="87" t="s">
        <v>19</v>
      </c>
      <c r="G19" s="15" t="s">
        <v>110</v>
      </c>
      <c r="H19" s="20"/>
      <c r="I19" s="17"/>
      <c r="J19" s="87"/>
      <c r="K19" s="87" t="s">
        <v>112</v>
      </c>
      <c r="L19" s="87">
        <v>1</v>
      </c>
      <c r="M19" s="87" t="s">
        <v>19</v>
      </c>
      <c r="N19" s="15" t="s">
        <v>110</v>
      </c>
      <c r="O19" s="20"/>
      <c r="P19" s="17"/>
    </row>
    <row r="20" spans="1:16" s="18" customFormat="1" ht="30" hidden="1" customHeight="1" x14ac:dyDescent="0.25">
      <c r="A20" s="74" t="s">
        <v>111</v>
      </c>
      <c r="B20" s="13" t="s">
        <v>131</v>
      </c>
      <c r="C20" s="87"/>
      <c r="D20" s="87" t="s">
        <v>112</v>
      </c>
      <c r="E20" s="87">
        <v>1</v>
      </c>
      <c r="F20" s="87" t="s">
        <v>19</v>
      </c>
      <c r="G20" s="15" t="s">
        <v>110</v>
      </c>
      <c r="H20" s="20"/>
      <c r="I20" s="17"/>
      <c r="J20" s="87"/>
      <c r="K20" s="87" t="s">
        <v>112</v>
      </c>
      <c r="L20" s="87">
        <v>1</v>
      </c>
      <c r="M20" s="87" t="s">
        <v>19</v>
      </c>
      <c r="N20" s="15" t="s">
        <v>110</v>
      </c>
      <c r="O20" s="20"/>
      <c r="P20" s="17"/>
    </row>
    <row r="21" spans="1:16" s="18" customFormat="1" ht="15" hidden="1" customHeight="1" x14ac:dyDescent="0.25">
      <c r="A21" s="74" t="s">
        <v>1</v>
      </c>
      <c r="B21" s="13" t="s">
        <v>1</v>
      </c>
      <c r="C21" s="87"/>
      <c r="D21" s="87"/>
      <c r="E21" s="87"/>
      <c r="F21" s="87"/>
      <c r="G21" s="15"/>
      <c r="H21" s="20"/>
      <c r="I21" s="17"/>
      <c r="J21" s="87"/>
      <c r="K21" s="87"/>
      <c r="L21" s="87"/>
      <c r="M21" s="87"/>
      <c r="N21" s="15"/>
      <c r="O21" s="20"/>
      <c r="P21" s="17"/>
    </row>
    <row r="22" spans="1:16" s="18" customFormat="1" ht="51" customHeight="1" x14ac:dyDescent="0.25">
      <c r="A22" s="74"/>
      <c r="B22" s="52" t="s">
        <v>118</v>
      </c>
      <c r="C22" s="88" t="s">
        <v>115</v>
      </c>
      <c r="D22" s="88" t="s">
        <v>115</v>
      </c>
      <c r="E22" s="88" t="s">
        <v>115</v>
      </c>
      <c r="F22" s="88" t="s">
        <v>115</v>
      </c>
      <c r="G22" s="88" t="s">
        <v>115</v>
      </c>
      <c r="H22" s="88" t="s">
        <v>115</v>
      </c>
      <c r="I22" s="88"/>
      <c r="J22" s="88" t="s">
        <v>115</v>
      </c>
      <c r="K22" s="88" t="s">
        <v>115</v>
      </c>
      <c r="L22" s="88" t="s">
        <v>115</v>
      </c>
      <c r="M22" s="88" t="s">
        <v>115</v>
      </c>
      <c r="N22" s="88" t="s">
        <v>115</v>
      </c>
      <c r="O22" s="88" t="s">
        <v>115</v>
      </c>
      <c r="P22" s="96">
        <f>P16+P8</f>
        <v>0</v>
      </c>
    </row>
    <row r="23" spans="1:16" ht="15.75" customHeight="1" x14ac:dyDescent="0.25">
      <c r="A23" s="77"/>
      <c r="B23" s="35"/>
      <c r="C23" s="29"/>
      <c r="D23" s="90"/>
      <c r="E23" s="90"/>
      <c r="F23" s="90"/>
      <c r="G23" s="89"/>
      <c r="H23" s="89"/>
      <c r="I23" s="36"/>
      <c r="J23" s="33"/>
      <c r="K23" s="33"/>
    </row>
    <row r="24" spans="1:16" s="54" customFormat="1" ht="18.75" customHeight="1" x14ac:dyDescent="0.25">
      <c r="A24" s="190"/>
      <c r="B24" s="190"/>
      <c r="C24" s="190"/>
      <c r="D24" s="190"/>
      <c r="E24" s="190"/>
      <c r="F24" s="190"/>
      <c r="G24" s="190"/>
      <c r="H24" s="89"/>
      <c r="I24" s="36"/>
    </row>
    <row r="25" spans="1:16" s="54" customFormat="1" ht="41.25" customHeight="1" x14ac:dyDescent="0.25">
      <c r="A25" s="190"/>
      <c r="B25" s="190"/>
      <c r="C25" s="190"/>
      <c r="D25" s="190"/>
      <c r="E25" s="190"/>
      <c r="F25" s="190"/>
      <c r="G25" s="190"/>
      <c r="H25" s="89"/>
      <c r="I25" s="36"/>
    </row>
    <row r="26" spans="1:16" s="54" customFormat="1" ht="38.25" customHeight="1" x14ac:dyDescent="0.25">
      <c r="A26" s="190"/>
      <c r="B26" s="190"/>
      <c r="C26" s="190"/>
      <c r="D26" s="190"/>
      <c r="E26" s="190"/>
      <c r="F26" s="190"/>
      <c r="G26" s="190"/>
      <c r="H26" s="92"/>
      <c r="I26" s="36"/>
    </row>
    <row r="27" spans="1:16" s="54" customFormat="1" ht="18.75" customHeight="1" x14ac:dyDescent="0.25">
      <c r="A27" s="185"/>
      <c r="B27" s="185"/>
      <c r="C27" s="185"/>
      <c r="D27" s="185"/>
      <c r="E27" s="185"/>
      <c r="F27" s="185"/>
      <c r="G27" s="185"/>
      <c r="H27" s="89"/>
      <c r="I27" s="36"/>
    </row>
    <row r="28" spans="1:16" s="54" customFormat="1" ht="42" customHeight="1" x14ac:dyDescent="0.25">
      <c r="A28" s="186"/>
      <c r="B28" s="187"/>
      <c r="C28" s="187"/>
      <c r="D28" s="187"/>
      <c r="E28" s="187"/>
      <c r="F28" s="187"/>
      <c r="G28" s="187"/>
      <c r="H28" s="89"/>
      <c r="I28" s="36"/>
    </row>
    <row r="29" spans="1:16" ht="53.25" customHeight="1" x14ac:dyDescent="0.25">
      <c r="A29" s="186"/>
      <c r="B29" s="188"/>
      <c r="C29" s="188"/>
      <c r="D29" s="188"/>
      <c r="E29" s="188"/>
      <c r="F29" s="188"/>
      <c r="G29" s="188"/>
    </row>
    <row r="30" spans="1:16" x14ac:dyDescent="0.25">
      <c r="A30" s="189"/>
      <c r="B30" s="189"/>
      <c r="C30" s="189"/>
      <c r="D30" s="189"/>
      <c r="E30" s="189"/>
      <c r="F30" s="189"/>
      <c r="G30" s="189"/>
    </row>
    <row r="31" spans="1:16" x14ac:dyDescent="0.25">
      <c r="B31" s="92"/>
    </row>
    <row r="35" spans="2:2" x14ac:dyDescent="0.25">
      <c r="B35" s="92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opLeftCell="A7" workbookViewId="0">
      <selection activeCell="J18" sqref="J18:P18"/>
    </sheetView>
  </sheetViews>
  <sheetFormatPr defaultRowHeight="15.75" x14ac:dyDescent="0.25"/>
  <cols>
    <col min="2" max="2" width="29" customWidth="1"/>
    <col min="8" max="8" width="13.625" customWidth="1"/>
    <col min="15" max="15" width="13.375" customWidth="1"/>
    <col min="16" max="16" width="21.75" customWidth="1"/>
  </cols>
  <sheetData>
    <row r="1" spans="1:16" s="155" customFormat="1" ht="20.25" customHeight="1" x14ac:dyDescent="0.2">
      <c r="A1" s="160" t="s">
        <v>222</v>
      </c>
      <c r="B1" s="160" t="s">
        <v>222</v>
      </c>
      <c r="C1" s="160" t="s">
        <v>222</v>
      </c>
      <c r="D1" s="160" t="s">
        <v>222</v>
      </c>
      <c r="E1" s="160" t="s">
        <v>222</v>
      </c>
      <c r="F1" s="160" t="s">
        <v>222</v>
      </c>
      <c r="G1" s="160" t="s">
        <v>222</v>
      </c>
      <c r="H1" s="160" t="s">
        <v>222</v>
      </c>
      <c r="I1" s="160" t="s">
        <v>222</v>
      </c>
      <c r="J1" s="160" t="s">
        <v>222</v>
      </c>
      <c r="K1" s="160" t="s">
        <v>222</v>
      </c>
      <c r="L1" s="160" t="s">
        <v>222</v>
      </c>
      <c r="M1" s="160" t="s">
        <v>222</v>
      </c>
      <c r="N1" s="160" t="s">
        <v>222</v>
      </c>
      <c r="O1" s="194" t="s">
        <v>50</v>
      </c>
      <c r="P1" s="194" t="s">
        <v>222</v>
      </c>
    </row>
    <row r="2" spans="1:16" s="155" customFormat="1" ht="20.25" customHeight="1" x14ac:dyDescent="0.2">
      <c r="A2" s="160" t="s">
        <v>222</v>
      </c>
      <c r="B2" s="160" t="s">
        <v>222</v>
      </c>
      <c r="C2" s="160" t="s">
        <v>222</v>
      </c>
      <c r="D2" s="160" t="s">
        <v>222</v>
      </c>
      <c r="E2" s="160" t="s">
        <v>222</v>
      </c>
      <c r="F2" s="160" t="s">
        <v>222</v>
      </c>
      <c r="G2" s="160" t="s">
        <v>222</v>
      </c>
      <c r="H2" s="160" t="s">
        <v>222</v>
      </c>
      <c r="I2" s="160" t="s">
        <v>222</v>
      </c>
      <c r="J2" s="160" t="s">
        <v>222</v>
      </c>
      <c r="K2" s="160" t="s">
        <v>222</v>
      </c>
      <c r="L2" s="160" t="s">
        <v>222</v>
      </c>
      <c r="M2" s="160" t="s">
        <v>222</v>
      </c>
      <c r="N2" s="160" t="s">
        <v>222</v>
      </c>
      <c r="O2" s="194" t="s">
        <v>48</v>
      </c>
      <c r="P2" s="194" t="s">
        <v>222</v>
      </c>
    </row>
    <row r="3" spans="1:16" s="155" customFormat="1" ht="20.25" customHeight="1" x14ac:dyDescent="0.2">
      <c r="A3" s="160" t="s">
        <v>222</v>
      </c>
      <c r="B3" s="160" t="s">
        <v>222</v>
      </c>
      <c r="C3" s="160" t="s">
        <v>222</v>
      </c>
      <c r="D3" s="160" t="s">
        <v>222</v>
      </c>
      <c r="E3" s="160" t="s">
        <v>222</v>
      </c>
      <c r="F3" s="160" t="s">
        <v>222</v>
      </c>
      <c r="G3" s="160" t="s">
        <v>222</v>
      </c>
      <c r="H3" s="160" t="s">
        <v>222</v>
      </c>
      <c r="I3" s="160" t="s">
        <v>222</v>
      </c>
      <c r="J3" s="160" t="s">
        <v>222</v>
      </c>
      <c r="K3" s="160" t="s">
        <v>222</v>
      </c>
      <c r="L3" s="160" t="s">
        <v>222</v>
      </c>
      <c r="M3" s="160" t="s">
        <v>222</v>
      </c>
      <c r="N3" s="160" t="s">
        <v>222</v>
      </c>
      <c r="O3" s="194" t="s">
        <v>49</v>
      </c>
      <c r="P3" s="194" t="s">
        <v>222</v>
      </c>
    </row>
    <row r="4" spans="1:16" s="155" customFormat="1" ht="66.75" customHeight="1" x14ac:dyDescent="0.2">
      <c r="A4" s="195" t="s">
        <v>53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</row>
    <row r="5" spans="1:16" x14ac:dyDescent="0.25">
      <c r="A5" t="s">
        <v>202</v>
      </c>
    </row>
    <row r="6" spans="1:16" x14ac:dyDescent="0.25">
      <c r="A6" t="s">
        <v>51</v>
      </c>
    </row>
    <row r="7" spans="1:16" x14ac:dyDescent="0.25">
      <c r="A7" t="s">
        <v>198</v>
      </c>
    </row>
    <row r="8" spans="1:16" x14ac:dyDescent="0.25">
      <c r="A8" t="s">
        <v>204</v>
      </c>
    </row>
    <row r="9" spans="1:16" x14ac:dyDescent="0.25">
      <c r="A9" t="s">
        <v>221</v>
      </c>
    </row>
    <row r="10" spans="1:16" x14ac:dyDescent="0.25">
      <c r="A10" t="s">
        <v>199</v>
      </c>
    </row>
    <row r="11" spans="1:16" x14ac:dyDescent="0.25">
      <c r="A11" t="s">
        <v>52</v>
      </c>
    </row>
    <row r="12" spans="1:16" x14ac:dyDescent="0.25">
      <c r="A12" t="s">
        <v>148</v>
      </c>
    </row>
    <row r="13" spans="1:16" x14ac:dyDescent="0.25">
      <c r="A13" t="s">
        <v>197</v>
      </c>
    </row>
    <row r="14" spans="1:16" x14ac:dyDescent="0.25">
      <c r="A14" t="s">
        <v>59</v>
      </c>
    </row>
    <row r="17" spans="1:18" s="155" customFormat="1" ht="33" customHeight="1" x14ac:dyDescent="0.2">
      <c r="A17" s="197" t="s">
        <v>0</v>
      </c>
      <c r="B17" s="197" t="s">
        <v>2</v>
      </c>
      <c r="C17" s="197" t="s">
        <v>46</v>
      </c>
      <c r="D17" s="197" t="s">
        <v>222</v>
      </c>
      <c r="E17" s="197" t="s">
        <v>222</v>
      </c>
      <c r="F17" s="197" t="s">
        <v>222</v>
      </c>
      <c r="G17" s="197" t="s">
        <v>222</v>
      </c>
      <c r="H17" s="197" t="s">
        <v>222</v>
      </c>
      <c r="I17" s="197" t="s">
        <v>222</v>
      </c>
      <c r="J17" s="197" t="s">
        <v>47</v>
      </c>
      <c r="K17" s="197" t="s">
        <v>222</v>
      </c>
      <c r="L17" s="197" t="s">
        <v>222</v>
      </c>
      <c r="M17" s="197" t="s">
        <v>222</v>
      </c>
      <c r="N17" s="197" t="s">
        <v>222</v>
      </c>
      <c r="O17" s="197" t="s">
        <v>222</v>
      </c>
      <c r="P17" s="197" t="s">
        <v>222</v>
      </c>
    </row>
    <row r="18" spans="1:18" s="155" customFormat="1" ht="59.25" customHeight="1" x14ac:dyDescent="0.2">
      <c r="A18" s="197" t="s">
        <v>222</v>
      </c>
      <c r="B18" s="197" t="s">
        <v>222</v>
      </c>
      <c r="C18" s="197" t="s">
        <v>223</v>
      </c>
      <c r="D18" s="197" t="s">
        <v>222</v>
      </c>
      <c r="E18" s="197" t="s">
        <v>222</v>
      </c>
      <c r="F18" s="197" t="s">
        <v>222</v>
      </c>
      <c r="G18" s="197" t="s">
        <v>222</v>
      </c>
      <c r="H18" s="197" t="s">
        <v>222</v>
      </c>
      <c r="I18" s="197" t="s">
        <v>222</v>
      </c>
      <c r="J18" s="197" t="s">
        <v>201</v>
      </c>
      <c r="K18" s="197" t="s">
        <v>222</v>
      </c>
      <c r="L18" s="197" t="s">
        <v>222</v>
      </c>
      <c r="M18" s="197" t="s">
        <v>222</v>
      </c>
      <c r="N18" s="197" t="s">
        <v>222</v>
      </c>
      <c r="O18" s="197" t="s">
        <v>222</v>
      </c>
      <c r="P18" s="197" t="s">
        <v>222</v>
      </c>
    </row>
    <row r="19" spans="1:18" s="155" customFormat="1" ht="75.75" customHeight="1" x14ac:dyDescent="0.2">
      <c r="A19" s="197" t="s">
        <v>222</v>
      </c>
      <c r="B19" s="197" t="s">
        <v>222</v>
      </c>
      <c r="C19" s="197" t="s">
        <v>12</v>
      </c>
      <c r="D19" s="197" t="s">
        <v>222</v>
      </c>
      <c r="E19" s="197" t="s">
        <v>222</v>
      </c>
      <c r="F19" s="197" t="s">
        <v>222</v>
      </c>
      <c r="G19" s="197" t="s">
        <v>116</v>
      </c>
      <c r="H19" s="197" t="s">
        <v>222</v>
      </c>
      <c r="I19" s="197" t="s">
        <v>222</v>
      </c>
      <c r="J19" s="197" t="s">
        <v>224</v>
      </c>
      <c r="K19" s="197" t="s">
        <v>222</v>
      </c>
      <c r="L19" s="197" t="s">
        <v>222</v>
      </c>
      <c r="M19" s="197" t="s">
        <v>222</v>
      </c>
      <c r="N19" s="197" t="s">
        <v>116</v>
      </c>
      <c r="O19" s="197" t="s">
        <v>222</v>
      </c>
      <c r="P19" s="197" t="s">
        <v>222</v>
      </c>
    </row>
    <row r="20" spans="1:18" s="155" customFormat="1" ht="109.5" customHeight="1" x14ac:dyDescent="0.2">
      <c r="A20" s="197" t="s">
        <v>222</v>
      </c>
      <c r="B20" s="197" t="s">
        <v>222</v>
      </c>
      <c r="C20" s="156" t="s">
        <v>28</v>
      </c>
      <c r="D20" s="156" t="s">
        <v>8</v>
      </c>
      <c r="E20" s="156" t="s">
        <v>107</v>
      </c>
      <c r="F20" s="156" t="s">
        <v>10</v>
      </c>
      <c r="G20" s="156" t="s">
        <v>13</v>
      </c>
      <c r="H20" s="156" t="s">
        <v>225</v>
      </c>
      <c r="I20" s="156" t="s">
        <v>55</v>
      </c>
      <c r="J20" s="156" t="s">
        <v>28</v>
      </c>
      <c r="K20" s="156" t="s">
        <v>8</v>
      </c>
      <c r="L20" s="156" t="s">
        <v>107</v>
      </c>
      <c r="M20" s="156" t="s">
        <v>10</v>
      </c>
      <c r="N20" s="156" t="s">
        <v>13</v>
      </c>
      <c r="O20" s="156" t="s">
        <v>225</v>
      </c>
      <c r="P20" s="156" t="s">
        <v>55</v>
      </c>
      <c r="Q20" s="156" t="s">
        <v>226</v>
      </c>
      <c r="R20" s="156" t="s">
        <v>227</v>
      </c>
    </row>
    <row r="21" spans="1:18" s="155" customFormat="1" ht="18" customHeight="1" x14ac:dyDescent="0.2">
      <c r="A21" s="156">
        <v>1</v>
      </c>
      <c r="B21" s="156">
        <v>2</v>
      </c>
      <c r="C21" s="156">
        <v>3</v>
      </c>
      <c r="D21" s="156">
        <v>4</v>
      </c>
      <c r="E21" s="156">
        <v>5</v>
      </c>
      <c r="F21" s="156">
        <v>6</v>
      </c>
      <c r="G21" s="156">
        <v>7</v>
      </c>
      <c r="H21" s="156">
        <v>8</v>
      </c>
      <c r="I21" s="156">
        <v>9</v>
      </c>
      <c r="J21" s="156">
        <v>10</v>
      </c>
      <c r="K21" s="156">
        <v>11</v>
      </c>
      <c r="L21" s="156">
        <v>12</v>
      </c>
      <c r="M21" s="156">
        <v>13</v>
      </c>
      <c r="N21" s="156">
        <v>14</v>
      </c>
      <c r="O21" s="156">
        <v>15</v>
      </c>
      <c r="P21" s="156">
        <v>16</v>
      </c>
    </row>
    <row r="22" spans="1:18" s="155" customFormat="1" ht="109.5" customHeight="1" x14ac:dyDescent="0.2">
      <c r="A22" s="157" t="s">
        <v>222</v>
      </c>
      <c r="B22" s="157" t="s">
        <v>58</v>
      </c>
      <c r="C22" s="157" t="s">
        <v>222</v>
      </c>
      <c r="D22" s="157" t="s">
        <v>222</v>
      </c>
      <c r="E22" s="158" t="s">
        <v>222</v>
      </c>
      <c r="F22" s="157" t="s">
        <v>222</v>
      </c>
      <c r="G22" s="157" t="s">
        <v>222</v>
      </c>
      <c r="H22" s="159" t="s">
        <v>222</v>
      </c>
      <c r="I22" s="159" t="s">
        <v>228</v>
      </c>
      <c r="J22" s="157" t="s">
        <v>222</v>
      </c>
      <c r="K22" s="157" t="s">
        <v>222</v>
      </c>
      <c r="L22" s="158" t="s">
        <v>222</v>
      </c>
      <c r="M22" s="157" t="s">
        <v>222</v>
      </c>
      <c r="N22" s="157" t="s">
        <v>222</v>
      </c>
      <c r="O22" s="159" t="s">
        <v>222</v>
      </c>
      <c r="P22" s="159">
        <v>0</v>
      </c>
    </row>
  </sheetData>
  <mergeCells count="14">
    <mergeCell ref="O1:P1"/>
    <mergeCell ref="O2:P2"/>
    <mergeCell ref="O3:P3"/>
    <mergeCell ref="A4:P4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N19:P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20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7"/>
      <c r="B1" s="35"/>
      <c r="C1" s="29"/>
      <c r="D1" s="90"/>
      <c r="E1" s="90"/>
      <c r="F1" s="90"/>
      <c r="G1" s="89"/>
      <c r="H1" s="89"/>
      <c r="I1" s="36"/>
      <c r="J1" s="33"/>
      <c r="K1" s="33"/>
    </row>
    <row r="2" spans="1:16" ht="15.75" customHeight="1" x14ac:dyDescent="0.25">
      <c r="A2" s="171" t="s">
        <v>24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</row>
    <row r="3" spans="1:16" ht="15.75" customHeight="1" x14ac:dyDescent="0.25">
      <c r="A3" s="172" t="s">
        <v>0</v>
      </c>
      <c r="B3" s="173" t="s">
        <v>2</v>
      </c>
      <c r="C3" s="174" t="s">
        <v>46</v>
      </c>
      <c r="D3" s="174"/>
      <c r="E3" s="174"/>
      <c r="F3" s="174"/>
      <c r="G3" s="174"/>
      <c r="H3" s="174"/>
      <c r="I3" s="174"/>
      <c r="J3" s="174" t="s">
        <v>47</v>
      </c>
      <c r="K3" s="174"/>
      <c r="L3" s="174"/>
      <c r="M3" s="174"/>
      <c r="N3" s="174"/>
      <c r="O3" s="174"/>
      <c r="P3" s="174"/>
    </row>
    <row r="4" spans="1:16" ht="33" customHeight="1" x14ac:dyDescent="0.25">
      <c r="A4" s="172"/>
      <c r="B4" s="173"/>
      <c r="C4" s="173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3"/>
      <c r="E4" s="173"/>
      <c r="F4" s="173"/>
      <c r="G4" s="173"/>
      <c r="H4" s="173"/>
      <c r="I4" s="173"/>
      <c r="J4" s="191" t="s">
        <v>201</v>
      </c>
      <c r="K4" s="192"/>
      <c r="L4" s="192"/>
      <c r="M4" s="192"/>
      <c r="N4" s="192"/>
      <c r="O4" s="192"/>
      <c r="P4" s="193"/>
    </row>
    <row r="5" spans="1:16" ht="33.75" customHeight="1" x14ac:dyDescent="0.25">
      <c r="A5" s="172"/>
      <c r="B5" s="173"/>
      <c r="C5" s="173" t="s">
        <v>12</v>
      </c>
      <c r="D5" s="173"/>
      <c r="E5" s="173"/>
      <c r="F5" s="173"/>
      <c r="G5" s="173" t="s">
        <v>116</v>
      </c>
      <c r="H5" s="184"/>
      <c r="I5" s="184"/>
      <c r="J5" s="173" t="s">
        <v>12</v>
      </c>
      <c r="K5" s="173"/>
      <c r="L5" s="173"/>
      <c r="M5" s="173"/>
      <c r="N5" s="173" t="s">
        <v>116</v>
      </c>
      <c r="O5" s="184"/>
      <c r="P5" s="184"/>
    </row>
    <row r="6" spans="1:16" s="9" customFormat="1" ht="63" x14ac:dyDescent="0.25">
      <c r="A6" s="172"/>
      <c r="B6" s="173"/>
      <c r="C6" s="87" t="s">
        <v>28</v>
      </c>
      <c r="D6" s="87" t="s">
        <v>8</v>
      </c>
      <c r="E6" s="87" t="s">
        <v>107</v>
      </c>
      <c r="F6" s="87" t="s">
        <v>10</v>
      </c>
      <c r="G6" s="87" t="s">
        <v>13</v>
      </c>
      <c r="H6" s="87" t="s">
        <v>54</v>
      </c>
      <c r="I6" s="12" t="s">
        <v>55</v>
      </c>
      <c r="J6" s="87" t="s">
        <v>28</v>
      </c>
      <c r="K6" s="87" t="s">
        <v>8</v>
      </c>
      <c r="L6" s="87" t="s">
        <v>107</v>
      </c>
      <c r="M6" s="87" t="s">
        <v>10</v>
      </c>
      <c r="N6" s="87" t="s">
        <v>13</v>
      </c>
      <c r="O6" s="87" t="s">
        <v>56</v>
      </c>
      <c r="P6" s="12" t="s">
        <v>55</v>
      </c>
    </row>
    <row r="7" spans="1:16" s="11" customFormat="1" x14ac:dyDescent="0.25">
      <c r="A7" s="72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87">
        <v>10</v>
      </c>
      <c r="K7" s="12">
        <v>11</v>
      </c>
      <c r="L7" s="87">
        <v>12</v>
      </c>
      <c r="M7" s="12">
        <v>13</v>
      </c>
      <c r="N7" s="87">
        <v>14</v>
      </c>
      <c r="O7" s="12">
        <v>15</v>
      </c>
      <c r="P7" s="87">
        <v>16</v>
      </c>
    </row>
    <row r="8" spans="1:16" s="11" customFormat="1" ht="58.5" customHeight="1" x14ac:dyDescent="0.25">
      <c r="A8" s="74">
        <v>1</v>
      </c>
      <c r="B8" s="14" t="s">
        <v>136</v>
      </c>
      <c r="C8" s="87" t="s">
        <v>115</v>
      </c>
      <c r="D8" s="87" t="s">
        <v>115</v>
      </c>
      <c r="E8" s="87" t="s">
        <v>115</v>
      </c>
      <c r="F8" s="87" t="s">
        <v>115</v>
      </c>
      <c r="G8" s="87" t="s">
        <v>115</v>
      </c>
      <c r="H8" s="87" t="s">
        <v>115</v>
      </c>
      <c r="I8" s="87" t="s">
        <v>115</v>
      </c>
      <c r="J8" s="87" t="s">
        <v>115</v>
      </c>
      <c r="K8" s="87" t="s">
        <v>115</v>
      </c>
      <c r="L8" s="87" t="s">
        <v>115</v>
      </c>
      <c r="M8" s="87" t="s">
        <v>115</v>
      </c>
      <c r="N8" s="87" t="s">
        <v>115</v>
      </c>
      <c r="O8" s="87" t="s">
        <v>115</v>
      </c>
      <c r="P8" s="87" t="s">
        <v>115</v>
      </c>
    </row>
    <row r="9" spans="1:16" s="11" customFormat="1" ht="47.25" x14ac:dyDescent="0.25">
      <c r="A9" s="74" t="s">
        <v>89</v>
      </c>
      <c r="B9" s="14" t="s">
        <v>138</v>
      </c>
      <c r="C9" s="87"/>
      <c r="D9" s="37" t="s">
        <v>140</v>
      </c>
      <c r="E9" s="87"/>
      <c r="F9" s="91" t="s">
        <v>3</v>
      </c>
      <c r="G9" s="15" t="s">
        <v>43</v>
      </c>
      <c r="H9" s="87"/>
      <c r="I9" s="17"/>
      <c r="J9" s="87"/>
      <c r="K9" s="37" t="s">
        <v>140</v>
      </c>
      <c r="L9" s="87"/>
      <c r="M9" s="91" t="s">
        <v>3</v>
      </c>
      <c r="N9" s="15" t="s">
        <v>43</v>
      </c>
      <c r="O9" s="17"/>
      <c r="P9" s="96">
        <f>L9*O9</f>
        <v>0</v>
      </c>
    </row>
    <row r="10" spans="1:16" s="84" customFormat="1" ht="47.25" x14ac:dyDescent="0.25">
      <c r="A10" s="74" t="s">
        <v>90</v>
      </c>
      <c r="B10" s="14" t="s">
        <v>139</v>
      </c>
      <c r="C10" s="87"/>
      <c r="D10" s="37" t="s">
        <v>140</v>
      </c>
      <c r="E10" s="87"/>
      <c r="F10" s="91" t="s">
        <v>3</v>
      </c>
      <c r="G10" s="15" t="s">
        <v>43</v>
      </c>
      <c r="H10" s="87"/>
      <c r="I10" s="17"/>
      <c r="J10" s="93"/>
      <c r="K10" s="37" t="s">
        <v>140</v>
      </c>
      <c r="L10" s="93"/>
      <c r="M10" s="94" t="s">
        <v>3</v>
      </c>
      <c r="N10" s="15" t="s">
        <v>43</v>
      </c>
      <c r="O10" s="17"/>
      <c r="P10" s="96">
        <f>L10*O10</f>
        <v>0</v>
      </c>
    </row>
    <row r="11" spans="1:16" s="84" customFormat="1" x14ac:dyDescent="0.25">
      <c r="A11" s="74" t="s">
        <v>1</v>
      </c>
      <c r="B11" s="14" t="s">
        <v>1</v>
      </c>
      <c r="C11" s="87"/>
      <c r="D11" s="37"/>
      <c r="E11" s="87"/>
      <c r="F11" s="91"/>
      <c r="G11" s="15"/>
      <c r="H11" s="87"/>
      <c r="I11" s="17"/>
      <c r="J11" s="87"/>
      <c r="K11" s="37"/>
      <c r="L11" s="87"/>
      <c r="M11" s="91"/>
      <c r="N11" s="15"/>
      <c r="O11" s="87"/>
      <c r="P11" s="17"/>
    </row>
    <row r="12" spans="1:16" s="11" customFormat="1" ht="47.25" x14ac:dyDescent="0.25">
      <c r="A12" s="74" t="s">
        <v>141</v>
      </c>
      <c r="B12" s="14" t="s">
        <v>88</v>
      </c>
      <c r="C12" s="87"/>
      <c r="D12" s="37" t="s">
        <v>140</v>
      </c>
      <c r="E12" s="87"/>
      <c r="F12" s="91" t="s">
        <v>3</v>
      </c>
      <c r="G12" s="15" t="s">
        <v>43</v>
      </c>
      <c r="H12" s="87"/>
      <c r="I12" s="17"/>
      <c r="J12" s="87"/>
      <c r="K12" s="37" t="s">
        <v>140</v>
      </c>
      <c r="L12" s="87"/>
      <c r="M12" s="91" t="s">
        <v>3</v>
      </c>
      <c r="N12" s="15" t="s">
        <v>43</v>
      </c>
      <c r="O12" s="87"/>
      <c r="P12" s="17"/>
    </row>
    <row r="13" spans="1:16" s="11" customFormat="1" x14ac:dyDescent="0.25">
      <c r="A13" s="74" t="s">
        <v>1</v>
      </c>
      <c r="B13" s="14" t="s">
        <v>1</v>
      </c>
      <c r="C13" s="87"/>
      <c r="D13" s="37"/>
      <c r="E13" s="87"/>
      <c r="F13" s="91"/>
      <c r="G13" s="15"/>
      <c r="H13" s="87"/>
      <c r="I13" s="17"/>
      <c r="J13" s="87"/>
      <c r="K13" s="37"/>
      <c r="L13" s="87"/>
      <c r="M13" s="91"/>
      <c r="N13" s="15"/>
      <c r="O13" s="87"/>
      <c r="P13" s="17"/>
    </row>
    <row r="14" spans="1:16" s="11" customFormat="1" x14ac:dyDescent="0.25">
      <c r="A14" s="74">
        <v>2</v>
      </c>
      <c r="B14" s="39" t="s">
        <v>119</v>
      </c>
      <c r="C14" s="87" t="s">
        <v>115</v>
      </c>
      <c r="D14" s="87" t="s">
        <v>115</v>
      </c>
      <c r="E14" s="87" t="s">
        <v>115</v>
      </c>
      <c r="F14" s="87" t="s">
        <v>115</v>
      </c>
      <c r="G14" s="87" t="s">
        <v>115</v>
      </c>
      <c r="H14" s="87" t="s">
        <v>115</v>
      </c>
      <c r="I14" s="87" t="s">
        <v>115</v>
      </c>
      <c r="J14" s="87" t="s">
        <v>115</v>
      </c>
      <c r="K14" s="87" t="s">
        <v>115</v>
      </c>
      <c r="L14" s="87" t="s">
        <v>115</v>
      </c>
      <c r="M14" s="87" t="s">
        <v>115</v>
      </c>
      <c r="N14" s="87" t="s">
        <v>115</v>
      </c>
      <c r="O14" s="87" t="s">
        <v>115</v>
      </c>
      <c r="P14" s="87" t="s">
        <v>115</v>
      </c>
    </row>
    <row r="15" spans="1:16" s="11" customFormat="1" ht="31.5" x14ac:dyDescent="0.25">
      <c r="A15" s="74" t="s">
        <v>91</v>
      </c>
      <c r="B15" s="14" t="s">
        <v>87</v>
      </c>
      <c r="C15" s="87"/>
      <c r="D15" s="37" t="s">
        <v>132</v>
      </c>
      <c r="E15" s="87"/>
      <c r="F15" s="91" t="s">
        <v>3</v>
      </c>
      <c r="G15" s="15" t="s">
        <v>42</v>
      </c>
      <c r="H15" s="87"/>
      <c r="I15" s="17"/>
      <c r="J15" s="87"/>
      <c r="K15" s="37" t="s">
        <v>132</v>
      </c>
      <c r="L15" s="98">
        <f>L9</f>
        <v>0</v>
      </c>
      <c r="M15" s="91" t="s">
        <v>3</v>
      </c>
      <c r="N15" s="15" t="s">
        <v>42</v>
      </c>
      <c r="O15" s="17"/>
      <c r="P15" s="96">
        <f>L15*O15</f>
        <v>0</v>
      </c>
    </row>
    <row r="16" spans="1:16" s="11" customFormat="1" ht="31.5" x14ac:dyDescent="0.25">
      <c r="A16" s="74" t="s">
        <v>92</v>
      </c>
      <c r="B16" s="14" t="s">
        <v>88</v>
      </c>
      <c r="C16" s="87"/>
      <c r="D16" s="37" t="s">
        <v>132</v>
      </c>
      <c r="E16" s="87"/>
      <c r="F16" s="91" t="s">
        <v>3</v>
      </c>
      <c r="G16" s="15" t="s">
        <v>42</v>
      </c>
      <c r="H16" s="87"/>
      <c r="I16" s="17"/>
      <c r="J16" s="87"/>
      <c r="K16" s="37" t="s">
        <v>132</v>
      </c>
      <c r="L16" s="87"/>
      <c r="M16" s="91" t="s">
        <v>3</v>
      </c>
      <c r="N16" s="15" t="s">
        <v>42</v>
      </c>
      <c r="O16" s="17"/>
      <c r="P16" s="17"/>
    </row>
    <row r="17" spans="1:16" s="11" customFormat="1" x14ac:dyDescent="0.25">
      <c r="A17" s="74" t="s">
        <v>1</v>
      </c>
      <c r="B17" s="14" t="s">
        <v>1</v>
      </c>
      <c r="C17" s="87"/>
      <c r="D17" s="37"/>
      <c r="E17" s="87"/>
      <c r="F17" s="91"/>
      <c r="G17" s="15"/>
      <c r="H17" s="87"/>
      <c r="I17" s="17"/>
      <c r="J17" s="87"/>
      <c r="K17" s="37"/>
      <c r="L17" s="87"/>
      <c r="M17" s="91"/>
      <c r="N17" s="15"/>
      <c r="O17" s="87"/>
      <c r="P17" s="17"/>
    </row>
    <row r="18" spans="1:16" s="11" customFormat="1" ht="27" customHeight="1" x14ac:dyDescent="0.25">
      <c r="A18" s="74">
        <v>3</v>
      </c>
      <c r="B18" s="40" t="s">
        <v>22</v>
      </c>
      <c r="C18" s="87" t="s">
        <v>115</v>
      </c>
      <c r="D18" s="87" t="s">
        <v>115</v>
      </c>
      <c r="E18" s="87" t="s">
        <v>115</v>
      </c>
      <c r="F18" s="87" t="s">
        <v>115</v>
      </c>
      <c r="G18" s="87" t="s">
        <v>115</v>
      </c>
      <c r="H18" s="87" t="s">
        <v>115</v>
      </c>
      <c r="I18" s="87" t="s">
        <v>115</v>
      </c>
      <c r="J18" s="87" t="s">
        <v>115</v>
      </c>
      <c r="K18" s="87" t="s">
        <v>115</v>
      </c>
      <c r="L18" s="87" t="s">
        <v>115</v>
      </c>
      <c r="M18" s="87" t="s">
        <v>115</v>
      </c>
      <c r="N18" s="87" t="s">
        <v>115</v>
      </c>
      <c r="O18" s="87" t="s">
        <v>115</v>
      </c>
      <c r="P18" s="87" t="s">
        <v>115</v>
      </c>
    </row>
    <row r="19" spans="1:16" s="11" customFormat="1" ht="63" x14ac:dyDescent="0.25">
      <c r="A19" s="74" t="s">
        <v>93</v>
      </c>
      <c r="B19" s="14" t="s">
        <v>87</v>
      </c>
      <c r="C19" s="87"/>
      <c r="D19" s="37" t="s">
        <v>133</v>
      </c>
      <c r="E19" s="87"/>
      <c r="F19" s="38" t="s">
        <v>23</v>
      </c>
      <c r="G19" s="15" t="s">
        <v>44</v>
      </c>
      <c r="H19" s="87"/>
      <c r="I19" s="17"/>
      <c r="J19" s="87"/>
      <c r="K19" s="37" t="s">
        <v>133</v>
      </c>
      <c r="L19" s="87"/>
      <c r="M19" s="38" t="s">
        <v>23</v>
      </c>
      <c r="N19" s="15" t="s">
        <v>44</v>
      </c>
      <c r="O19" s="17"/>
      <c r="P19" s="96">
        <f>L19*O19</f>
        <v>0</v>
      </c>
    </row>
    <row r="20" spans="1:16" s="11" customFormat="1" ht="63" x14ac:dyDescent="0.25">
      <c r="A20" s="74" t="s">
        <v>94</v>
      </c>
      <c r="B20" s="14" t="s">
        <v>88</v>
      </c>
      <c r="C20" s="87"/>
      <c r="D20" s="37" t="s">
        <v>133</v>
      </c>
      <c r="E20" s="87"/>
      <c r="F20" s="38" t="s">
        <v>23</v>
      </c>
      <c r="G20" s="15" t="s">
        <v>44</v>
      </c>
      <c r="H20" s="87"/>
      <c r="I20" s="17"/>
      <c r="J20" s="87"/>
      <c r="K20" s="37" t="s">
        <v>133</v>
      </c>
      <c r="L20" s="87"/>
      <c r="M20" s="38" t="s">
        <v>23</v>
      </c>
      <c r="N20" s="15" t="s">
        <v>44</v>
      </c>
      <c r="O20" s="87"/>
      <c r="P20" s="17"/>
    </row>
    <row r="21" spans="1:16" s="11" customFormat="1" x14ac:dyDescent="0.25">
      <c r="A21" s="74" t="s">
        <v>1</v>
      </c>
      <c r="B21" s="14" t="s">
        <v>1</v>
      </c>
      <c r="C21" s="87"/>
      <c r="D21" s="37"/>
      <c r="E21" s="87"/>
      <c r="F21" s="38"/>
      <c r="G21" s="15"/>
      <c r="H21" s="87"/>
      <c r="I21" s="17"/>
      <c r="J21" s="87"/>
      <c r="K21" s="37"/>
      <c r="L21" s="87"/>
      <c r="M21" s="38"/>
      <c r="N21" s="15"/>
      <c r="O21" s="87"/>
      <c r="P21" s="17"/>
    </row>
    <row r="22" spans="1:16" s="11" customFormat="1" x14ac:dyDescent="0.25">
      <c r="A22" s="74">
        <v>4</v>
      </c>
      <c r="B22" s="14" t="s">
        <v>5</v>
      </c>
      <c r="C22" s="87"/>
      <c r="D22" s="37"/>
      <c r="E22" s="87"/>
      <c r="F22" s="87"/>
      <c r="G22" s="87"/>
      <c r="H22" s="87"/>
      <c r="I22" s="17"/>
      <c r="J22" s="87"/>
      <c r="K22" s="37"/>
      <c r="L22" s="87"/>
      <c r="M22" s="87"/>
      <c r="N22" s="87"/>
      <c r="O22" s="87"/>
      <c r="P22" s="17"/>
    </row>
    <row r="23" spans="1:16" s="11" customFormat="1" ht="31.5" x14ac:dyDescent="0.25">
      <c r="A23" s="74" t="s">
        <v>114</v>
      </c>
      <c r="B23" s="14" t="s">
        <v>87</v>
      </c>
      <c r="C23" s="87"/>
      <c r="D23" s="37"/>
      <c r="E23" s="87"/>
      <c r="F23" s="91" t="s">
        <v>3</v>
      </c>
      <c r="G23" s="15" t="s">
        <v>45</v>
      </c>
      <c r="H23" s="87"/>
      <c r="I23" s="17"/>
      <c r="J23" s="87"/>
      <c r="K23" s="37"/>
      <c r="L23" s="98">
        <f>L9</f>
        <v>0</v>
      </c>
      <c r="M23" s="91" t="s">
        <v>3</v>
      </c>
      <c r="N23" s="15" t="s">
        <v>45</v>
      </c>
      <c r="O23" s="17"/>
      <c r="P23" s="96">
        <f>L23*O23</f>
        <v>0</v>
      </c>
    </row>
    <row r="24" spans="1:16" s="11" customFormat="1" ht="31.5" x14ac:dyDescent="0.25">
      <c r="A24" s="74" t="s">
        <v>142</v>
      </c>
      <c r="B24" s="14" t="s">
        <v>88</v>
      </c>
      <c r="C24" s="87"/>
      <c r="D24" s="37"/>
      <c r="E24" s="87"/>
      <c r="F24" s="91" t="s">
        <v>3</v>
      </c>
      <c r="G24" s="15" t="s">
        <v>45</v>
      </c>
      <c r="H24" s="87"/>
      <c r="I24" s="17"/>
      <c r="J24" s="87"/>
      <c r="K24" s="37"/>
      <c r="L24" s="87"/>
      <c r="M24" s="91" t="s">
        <v>3</v>
      </c>
      <c r="N24" s="15" t="s">
        <v>45</v>
      </c>
      <c r="O24" s="17"/>
      <c r="P24" s="17"/>
    </row>
    <row r="25" spans="1:16" s="11" customFormat="1" ht="15" customHeight="1" x14ac:dyDescent="0.25">
      <c r="A25" s="74" t="s">
        <v>1</v>
      </c>
      <c r="B25" s="14" t="s">
        <v>1</v>
      </c>
      <c r="C25" s="87"/>
      <c r="D25" s="37"/>
      <c r="E25" s="87"/>
      <c r="F25" s="91"/>
      <c r="G25" s="15"/>
      <c r="H25" s="87"/>
      <c r="I25" s="17"/>
      <c r="J25" s="87"/>
      <c r="K25" s="37"/>
      <c r="L25" s="87"/>
      <c r="M25" s="91"/>
      <c r="N25" s="15"/>
      <c r="O25" s="87"/>
      <c r="P25" s="17"/>
    </row>
    <row r="26" spans="1:16" ht="50.25" customHeight="1" x14ac:dyDescent="0.25">
      <c r="A26" s="74"/>
      <c r="B26" s="52" t="s">
        <v>58</v>
      </c>
      <c r="C26" s="22"/>
      <c r="D26" s="87"/>
      <c r="E26" s="87"/>
      <c r="F26" s="87"/>
      <c r="G26" s="3"/>
      <c r="H26" s="3"/>
      <c r="I26" s="23"/>
      <c r="J26" s="22"/>
      <c r="K26" s="87"/>
      <c r="L26" s="87"/>
      <c r="M26" s="87"/>
      <c r="N26" s="3"/>
      <c r="O26" s="3"/>
      <c r="P26" s="96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4" customFormat="1" ht="18.75" customHeight="1" x14ac:dyDescent="0.25">
      <c r="A28" s="190"/>
      <c r="B28" s="190"/>
      <c r="C28" s="190"/>
      <c r="D28" s="190"/>
      <c r="E28" s="190"/>
      <c r="F28" s="190"/>
      <c r="G28" s="190"/>
      <c r="H28" s="89"/>
      <c r="I28" s="36"/>
    </row>
    <row r="29" spans="1:16" s="54" customFormat="1" ht="41.25" customHeight="1" x14ac:dyDescent="0.25">
      <c r="A29" s="190"/>
      <c r="B29" s="190"/>
      <c r="C29" s="190"/>
      <c r="D29" s="190"/>
      <c r="E29" s="190"/>
      <c r="F29" s="190"/>
      <c r="G29" s="190"/>
      <c r="H29" s="89"/>
      <c r="I29" s="36"/>
    </row>
    <row r="30" spans="1:16" s="54" customFormat="1" ht="38.25" customHeight="1" x14ac:dyDescent="0.25">
      <c r="A30" s="190"/>
      <c r="B30" s="190"/>
      <c r="C30" s="190"/>
      <c r="D30" s="190"/>
      <c r="E30" s="190"/>
      <c r="F30" s="190"/>
      <c r="G30" s="190"/>
      <c r="H30" s="92"/>
      <c r="I30" s="36"/>
    </row>
    <row r="31" spans="1:16" s="54" customFormat="1" ht="18.75" customHeight="1" x14ac:dyDescent="0.25">
      <c r="A31" s="185"/>
      <c r="B31" s="185"/>
      <c r="C31" s="185"/>
      <c r="D31" s="185"/>
      <c r="E31" s="185"/>
      <c r="F31" s="185"/>
      <c r="G31" s="185"/>
      <c r="H31" s="89"/>
      <c r="I31" s="36"/>
    </row>
    <row r="32" spans="1:16" s="54" customFormat="1" ht="217.5" customHeight="1" x14ac:dyDescent="0.25">
      <c r="A32" s="186"/>
      <c r="B32" s="187"/>
      <c r="C32" s="187"/>
      <c r="D32" s="187"/>
      <c r="E32" s="187"/>
      <c r="F32" s="187"/>
      <c r="G32" s="187"/>
      <c r="H32" s="89"/>
      <c r="I32" s="36"/>
    </row>
    <row r="33" spans="1:16" ht="53.25" customHeight="1" x14ac:dyDescent="0.25">
      <c r="A33" s="186"/>
      <c r="B33" s="188"/>
      <c r="C33" s="188"/>
      <c r="D33" s="188"/>
      <c r="E33" s="188"/>
      <c r="F33" s="188"/>
      <c r="G33" s="188"/>
    </row>
    <row r="34" spans="1:16" x14ac:dyDescent="0.25">
      <c r="A34" s="189"/>
      <c r="B34" s="189"/>
      <c r="C34" s="189"/>
      <c r="D34" s="189"/>
      <c r="E34" s="189"/>
      <c r="F34" s="189"/>
      <c r="G34" s="189"/>
    </row>
    <row r="35" spans="1:16" s="7" customFormat="1" x14ac:dyDescent="0.25">
      <c r="A35" s="71"/>
      <c r="B35" s="92"/>
      <c r="D35" s="4"/>
      <c r="G35" s="85"/>
      <c r="H35" s="8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71"/>
      <c r="B39" s="92"/>
      <c r="D39" s="4"/>
      <c r="G39" s="85"/>
      <c r="H39" s="85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3" t="s">
        <v>65</v>
      </c>
      <c r="B2" s="203"/>
      <c r="C2" s="203"/>
      <c r="D2" s="203"/>
      <c r="E2" s="203"/>
      <c r="F2" s="203"/>
      <c r="G2" s="203"/>
      <c r="J2" s="33"/>
      <c r="K2" s="33"/>
    </row>
    <row r="3" spans="1:17" ht="36" customHeight="1" x14ac:dyDescent="0.25">
      <c r="A3" s="78" t="s">
        <v>0</v>
      </c>
      <c r="B3" s="1" t="s">
        <v>64</v>
      </c>
      <c r="C3" s="204" t="s">
        <v>46</v>
      </c>
      <c r="D3" s="204"/>
      <c r="E3" s="173" t="s">
        <v>47</v>
      </c>
      <c r="F3" s="173"/>
      <c r="G3" s="173"/>
      <c r="I3" s="55"/>
      <c r="J3" s="55"/>
      <c r="K3" s="62"/>
      <c r="L3" s="24"/>
      <c r="M3" s="27"/>
      <c r="N3" s="24"/>
      <c r="O3" s="33"/>
      <c r="P3" s="24"/>
      <c r="Q3" s="54"/>
    </row>
    <row r="4" spans="1:17" ht="15" customHeight="1" x14ac:dyDescent="0.25">
      <c r="A4" s="79">
        <v>1</v>
      </c>
      <c r="B4" s="57">
        <v>2</v>
      </c>
      <c r="C4" s="205">
        <v>3</v>
      </c>
      <c r="D4" s="206"/>
      <c r="E4" s="207">
        <v>4</v>
      </c>
      <c r="F4" s="208"/>
      <c r="G4" s="209"/>
      <c r="I4" s="66"/>
      <c r="J4" s="36"/>
      <c r="K4" s="66"/>
      <c r="L4" s="36"/>
      <c r="M4" s="66"/>
      <c r="N4" s="36"/>
      <c r="O4" s="66"/>
      <c r="P4" s="36"/>
      <c r="Q4" s="66"/>
    </row>
    <row r="5" spans="1:17" ht="90.75" customHeight="1" x14ac:dyDescent="0.25">
      <c r="A5" s="80">
        <v>1</v>
      </c>
      <c r="B5" s="53" t="s">
        <v>66</v>
      </c>
      <c r="C5" s="210"/>
      <c r="D5" s="210"/>
      <c r="E5" s="200" t="e">
        <f>#REF!+т2!P46+т3!R16+т4!P22+т5!P26</f>
        <v>#REF!</v>
      </c>
      <c r="F5" s="201"/>
      <c r="G5" s="202"/>
      <c r="I5" s="66"/>
      <c r="J5" s="36"/>
      <c r="K5" s="33"/>
      <c r="L5" s="33"/>
      <c r="M5" s="54"/>
      <c r="N5" s="54"/>
      <c r="O5" s="54"/>
      <c r="P5" s="54"/>
      <c r="Q5" s="54"/>
    </row>
    <row r="6" spans="1:17" x14ac:dyDescent="0.25">
      <c r="A6" s="80">
        <v>2</v>
      </c>
      <c r="B6" s="2" t="s">
        <v>6</v>
      </c>
      <c r="C6" s="211"/>
      <c r="D6" s="211"/>
      <c r="E6" s="200" t="e">
        <f>E5*0.18</f>
        <v>#REF!</v>
      </c>
      <c r="F6" s="201"/>
      <c r="G6" s="202"/>
      <c r="I6" s="66"/>
      <c r="J6" s="36"/>
      <c r="K6" s="33"/>
      <c r="L6" s="33"/>
      <c r="M6" s="54"/>
      <c r="N6" s="54"/>
      <c r="O6" s="54"/>
      <c r="P6" s="54"/>
      <c r="Q6" s="54"/>
    </row>
    <row r="7" spans="1:17" ht="112.5" customHeight="1" x14ac:dyDescent="0.25">
      <c r="A7" s="80">
        <v>3</v>
      </c>
      <c r="B7" s="2" t="s">
        <v>120</v>
      </c>
      <c r="C7" s="211"/>
      <c r="D7" s="211"/>
      <c r="E7" s="200" t="e">
        <f>E5+E6</f>
        <v>#REF!</v>
      </c>
      <c r="F7" s="201"/>
      <c r="G7" s="202"/>
      <c r="I7" s="66"/>
      <c r="J7" s="36"/>
      <c r="K7" s="33"/>
      <c r="L7" s="33"/>
      <c r="M7" s="54"/>
      <c r="N7" s="54"/>
      <c r="O7" s="54"/>
      <c r="P7" s="54"/>
      <c r="Q7" s="54"/>
    </row>
    <row r="8" spans="1:17" ht="53.25" customHeight="1" x14ac:dyDescent="0.25">
      <c r="A8" s="56" t="s">
        <v>145</v>
      </c>
      <c r="B8" s="70" t="s">
        <v>68</v>
      </c>
      <c r="C8" s="198"/>
      <c r="D8" s="199"/>
      <c r="E8" s="200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1"/>
      <c r="G8" s="202"/>
      <c r="H8" s="82"/>
      <c r="I8" s="83"/>
      <c r="J8" s="36"/>
      <c r="K8" s="33"/>
      <c r="L8" s="33"/>
      <c r="M8" s="54"/>
      <c r="N8" s="54"/>
      <c r="O8" s="54"/>
      <c r="P8" s="54"/>
      <c r="Q8" s="54"/>
    </row>
    <row r="9" spans="1:17" ht="69" customHeight="1" x14ac:dyDescent="0.25">
      <c r="A9" s="56" t="s">
        <v>146</v>
      </c>
      <c r="B9" s="58" t="s">
        <v>121</v>
      </c>
      <c r="C9" s="212"/>
      <c r="D9" s="213"/>
      <c r="E9" s="214"/>
      <c r="F9" s="215"/>
      <c r="G9" s="216"/>
      <c r="H9" s="6"/>
      <c r="I9" s="6"/>
      <c r="J9" s="33"/>
      <c r="K9" s="33" t="s">
        <v>60</v>
      </c>
    </row>
    <row r="10" spans="1:17" ht="53.25" customHeight="1" x14ac:dyDescent="0.25">
      <c r="A10" s="56" t="s">
        <v>147</v>
      </c>
      <c r="B10" s="58" t="s">
        <v>144</v>
      </c>
      <c r="C10" s="212"/>
      <c r="D10" s="213"/>
      <c r="E10" s="200" t="e">
        <f>E7-E9</f>
        <v>#REF!</v>
      </c>
      <c r="F10" s="201"/>
      <c r="G10" s="202"/>
      <c r="H10" s="6"/>
      <c r="I10" s="6"/>
      <c r="J10" s="33"/>
      <c r="K10" s="33"/>
    </row>
    <row r="11" spans="1:17" ht="84" customHeight="1" x14ac:dyDescent="0.25">
      <c r="A11" s="56" t="s">
        <v>143</v>
      </c>
      <c r="B11" s="58" t="s">
        <v>67</v>
      </c>
      <c r="C11" s="212"/>
      <c r="D11" s="213"/>
      <c r="E11" s="200">
        <f>SUM(E12:G18)</f>
        <v>0</v>
      </c>
      <c r="F11" s="201"/>
      <c r="G11" s="202"/>
      <c r="H11" s="6"/>
      <c r="I11" s="6"/>
      <c r="J11" s="6" t="s">
        <v>153</v>
      </c>
      <c r="K11" s="100"/>
    </row>
    <row r="12" spans="1:17" ht="21" customHeight="1" x14ac:dyDescent="0.25">
      <c r="A12" s="56" t="s">
        <v>61</v>
      </c>
      <c r="B12" s="59" t="s">
        <v>149</v>
      </c>
      <c r="C12" s="212"/>
      <c r="D12" s="213"/>
      <c r="E12" s="214"/>
      <c r="F12" s="215"/>
      <c r="G12" s="216"/>
      <c r="H12" s="6"/>
      <c r="I12" s="6"/>
      <c r="J12" s="101">
        <v>114.30972260932106</v>
      </c>
      <c r="K12" s="97" t="s">
        <v>154</v>
      </c>
    </row>
    <row r="13" spans="1:17" ht="18" x14ac:dyDescent="0.25">
      <c r="A13" s="56" t="s">
        <v>62</v>
      </c>
      <c r="B13" s="59" t="s">
        <v>150</v>
      </c>
      <c r="C13" s="212"/>
      <c r="D13" s="213"/>
      <c r="E13" s="214"/>
      <c r="F13" s="215"/>
      <c r="G13" s="216"/>
      <c r="H13" s="6"/>
      <c r="I13" s="6"/>
      <c r="J13" s="101">
        <v>106.03167494679889</v>
      </c>
      <c r="K13" s="97" t="s">
        <v>155</v>
      </c>
    </row>
    <row r="14" spans="1:17" ht="18" x14ac:dyDescent="0.25">
      <c r="A14" s="56" t="s">
        <v>69</v>
      </c>
      <c r="B14" s="59" t="s">
        <v>151</v>
      </c>
      <c r="C14" s="63"/>
      <c r="D14" s="64"/>
      <c r="E14" s="214"/>
      <c r="F14" s="215"/>
      <c r="G14" s="216"/>
      <c r="H14" s="6"/>
      <c r="I14" s="6"/>
      <c r="J14" s="101">
        <v>105.04380984686162</v>
      </c>
      <c r="K14" s="97" t="s">
        <v>156</v>
      </c>
    </row>
    <row r="15" spans="1:17" ht="18" x14ac:dyDescent="0.25">
      <c r="A15" s="56" t="s">
        <v>1</v>
      </c>
      <c r="B15" s="59" t="s">
        <v>152</v>
      </c>
      <c r="C15" s="212"/>
      <c r="D15" s="213"/>
      <c r="E15" s="214"/>
      <c r="F15" s="215"/>
      <c r="G15" s="216"/>
      <c r="H15" s="6"/>
      <c r="I15" s="6"/>
      <c r="J15" s="101">
        <v>104.53189530144731</v>
      </c>
      <c r="K15" s="97" t="s">
        <v>157</v>
      </c>
    </row>
    <row r="16" spans="1:17" ht="18" x14ac:dyDescent="0.25">
      <c r="A16" s="56" t="s">
        <v>122</v>
      </c>
      <c r="B16" s="59" t="s">
        <v>123</v>
      </c>
      <c r="C16" s="212"/>
      <c r="D16" s="213"/>
      <c r="E16" s="214"/>
      <c r="F16" s="215"/>
      <c r="G16" s="216"/>
      <c r="H16" s="6"/>
      <c r="I16" s="6"/>
      <c r="J16" s="101">
        <v>104.16560516944568</v>
      </c>
      <c r="K16" s="97" t="s">
        <v>158</v>
      </c>
    </row>
    <row r="17" spans="1:11" ht="18" x14ac:dyDescent="0.25">
      <c r="A17" s="56" t="s">
        <v>63</v>
      </c>
      <c r="B17" s="59" t="s">
        <v>124</v>
      </c>
      <c r="C17" s="217"/>
      <c r="D17" s="218"/>
      <c r="E17" s="214"/>
      <c r="F17" s="215"/>
      <c r="G17" s="216"/>
      <c r="H17" s="24"/>
      <c r="I17" s="28"/>
      <c r="J17" s="101">
        <v>103.9</v>
      </c>
      <c r="K17" s="97" t="s">
        <v>159</v>
      </c>
    </row>
    <row r="18" spans="1:11" x14ac:dyDescent="0.25">
      <c r="A18" s="81"/>
      <c r="B18" s="61"/>
      <c r="C18" s="180"/>
      <c r="D18" s="180"/>
      <c r="E18" s="214"/>
      <c r="F18" s="215"/>
      <c r="G18" s="216"/>
      <c r="J18" s="101">
        <v>104</v>
      </c>
      <c r="K18" s="99" t="s">
        <v>160</v>
      </c>
    </row>
    <row r="19" spans="1:11" ht="18" x14ac:dyDescent="0.25">
      <c r="A19" s="219" t="s">
        <v>128</v>
      </c>
      <c r="B19" s="219"/>
      <c r="C19" s="219"/>
      <c r="D19" s="219"/>
      <c r="E19" s="219"/>
      <c r="F19" s="219"/>
      <c r="G19" s="219"/>
    </row>
    <row r="20" spans="1:11" ht="36" customHeight="1" x14ac:dyDescent="0.25">
      <c r="A20" s="220" t="s">
        <v>125</v>
      </c>
      <c r="B20" s="220"/>
      <c r="C20" s="220"/>
      <c r="D20" s="220"/>
      <c r="E20" s="220"/>
      <c r="F20" s="220"/>
      <c r="G20" s="220"/>
    </row>
    <row r="21" spans="1:11" ht="31.5" customHeight="1" x14ac:dyDescent="0.25">
      <c r="A21" s="220" t="s">
        <v>126</v>
      </c>
      <c r="B21" s="220"/>
      <c r="C21" s="220"/>
      <c r="D21" s="220"/>
      <c r="E21" s="220"/>
      <c r="F21" s="220"/>
      <c r="G21" s="220"/>
      <c r="H21" s="60" t="s">
        <v>60</v>
      </c>
    </row>
    <row r="22" spans="1:11" s="54" customFormat="1" ht="69.75" customHeight="1" x14ac:dyDescent="0.25">
      <c r="A22" s="220" t="s">
        <v>127</v>
      </c>
      <c r="B22" s="220"/>
      <c r="C22" s="220"/>
      <c r="D22" s="220"/>
      <c r="E22" s="220"/>
      <c r="F22" s="220"/>
      <c r="G22" s="220"/>
      <c r="H22" s="66"/>
      <c r="I22" s="36"/>
    </row>
    <row r="23" spans="1:11" s="54" customFormat="1" ht="18.75" customHeight="1" x14ac:dyDescent="0.25">
      <c r="A23" s="190"/>
      <c r="B23" s="190"/>
      <c r="C23" s="190"/>
      <c r="D23" s="190"/>
      <c r="E23" s="190"/>
      <c r="F23" s="190"/>
      <c r="G23" s="190"/>
      <c r="H23" s="66"/>
      <c r="I23" s="36"/>
    </row>
    <row r="24" spans="1:11" s="54" customFormat="1" ht="41.25" customHeight="1" x14ac:dyDescent="0.25">
      <c r="A24" s="190"/>
      <c r="B24" s="190"/>
      <c r="C24" s="190"/>
      <c r="D24" s="190"/>
      <c r="E24" s="190"/>
      <c r="F24" s="190"/>
      <c r="G24" s="190"/>
      <c r="H24" s="66"/>
      <c r="I24" s="36"/>
    </row>
    <row r="25" spans="1:11" s="54" customFormat="1" ht="38.25" customHeight="1" x14ac:dyDescent="0.25">
      <c r="A25" s="190"/>
      <c r="B25" s="190"/>
      <c r="C25" s="190"/>
      <c r="D25" s="190"/>
      <c r="E25" s="190"/>
      <c r="F25" s="190"/>
      <c r="G25" s="190"/>
      <c r="H25"/>
      <c r="I25" s="36"/>
    </row>
    <row r="26" spans="1:11" s="54" customFormat="1" ht="18.75" customHeight="1" x14ac:dyDescent="0.25">
      <c r="A26" s="185"/>
      <c r="B26" s="185"/>
      <c r="C26" s="185"/>
      <c r="D26" s="185"/>
      <c r="E26" s="185"/>
      <c r="F26" s="185"/>
      <c r="G26" s="185"/>
      <c r="H26" s="66"/>
      <c r="I26" s="36"/>
    </row>
    <row r="27" spans="1:11" s="54" customFormat="1" ht="217.5" customHeight="1" x14ac:dyDescent="0.25">
      <c r="A27" s="186"/>
      <c r="B27" s="187"/>
      <c r="C27" s="187"/>
      <c r="D27" s="187"/>
      <c r="E27" s="187"/>
      <c r="F27" s="187"/>
      <c r="G27" s="187"/>
      <c r="H27" s="66"/>
      <c r="I27" s="36"/>
    </row>
    <row r="28" spans="1:11" ht="53.25" customHeight="1" x14ac:dyDescent="0.25">
      <c r="A28" s="186"/>
      <c r="B28" s="188"/>
      <c r="C28" s="188"/>
      <c r="D28" s="188"/>
      <c r="E28" s="188"/>
      <c r="F28" s="188"/>
      <c r="G28" s="188"/>
    </row>
    <row r="29" spans="1:11" x14ac:dyDescent="0.25">
      <c r="A29" s="189"/>
      <c r="B29" s="189"/>
      <c r="C29" s="189"/>
      <c r="D29" s="189"/>
      <c r="E29" s="189"/>
      <c r="F29" s="189"/>
      <c r="G29" s="189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1"/>
  <sheetViews>
    <sheetView tabSelected="1" topLeftCell="A7" zoomScale="90" zoomScaleNormal="90" workbookViewId="0">
      <selection activeCell="A11" sqref="A11:P11"/>
    </sheetView>
  </sheetViews>
  <sheetFormatPr defaultColWidth="9"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4" customWidth="1"/>
    <col min="8" max="8" width="16.75" style="102" customWidth="1"/>
    <col min="9" max="9" width="15.125" style="5" customWidth="1"/>
    <col min="10" max="10" width="8.875" style="6" customWidth="1"/>
    <col min="11" max="16" width="9" style="6" customWidth="1"/>
    <col min="17" max="16384" width="9" style="6"/>
  </cols>
  <sheetData>
    <row r="1" spans="1:33" ht="18.75" x14ac:dyDescent="0.25">
      <c r="E1" s="7"/>
      <c r="F1" s="7"/>
      <c r="G1" s="102"/>
      <c r="P1" s="43" t="s">
        <v>161</v>
      </c>
    </row>
    <row r="2" spans="1:33" ht="18.75" x14ac:dyDescent="0.3">
      <c r="E2" s="7"/>
      <c r="F2" s="7"/>
      <c r="G2" s="102"/>
      <c r="P2" s="44" t="s">
        <v>48</v>
      </c>
    </row>
    <row r="3" spans="1:33" ht="18.75" x14ac:dyDescent="0.3">
      <c r="E3" s="7"/>
      <c r="F3" s="7"/>
      <c r="G3" s="102"/>
      <c r="P3" s="44" t="s">
        <v>162</v>
      </c>
    </row>
    <row r="4" spans="1:33" ht="45" customHeight="1" x14ac:dyDescent="0.25">
      <c r="A4" s="221" t="s">
        <v>53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50"/>
      <c r="R4" s="50"/>
      <c r="S4" s="152"/>
      <c r="T4" s="152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23" t="str">
        <f>'r1-'!A6:Q6</f>
        <v>Инвестиционная программа АО "Западные энергетическая компания"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24" t="s">
        <v>51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25" t="str">
        <f>'r1-'!A8:Q8</f>
        <v>Год раскрытия информации: 2020 год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51"/>
      <c r="R8" s="51"/>
      <c r="S8" s="51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26" t="str">
        <f>'r1-'!A9:Q9</f>
        <v>Наименование инвестиционного проекта: Реконструкция ТП-1 10/6кВ   Калининград, ул. Ялтинская 66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51"/>
      <c r="R9" s="51"/>
      <c r="S9" s="51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27" t="str">
        <f>'r1-'!A10:Q10</f>
        <v>Идентификатор инвестиционного проекта: J 19-05</v>
      </c>
      <c r="B10" s="227"/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28" t="str">
        <f>'r1-'!A11:Q11</f>
        <v xml:space="preserve">Утвержденные плановые значения показателей приведены в соответствии 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51"/>
      <c r="R11" s="51"/>
      <c r="S11" s="51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29" t="s">
        <v>52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30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30" t="str">
        <f>'r1-'!A14:Q14</f>
        <v>Тип инвестиционного проекта: строительство</v>
      </c>
      <c r="B14" s="230"/>
      <c r="C14" s="230"/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9" t="s">
        <v>59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03" t="s">
        <v>65</v>
      </c>
      <c r="B17" s="203"/>
      <c r="C17" s="203"/>
      <c r="D17" s="203"/>
      <c r="E17" s="203"/>
      <c r="F17" s="203"/>
      <c r="G17" s="203"/>
      <c r="J17" s="33"/>
      <c r="K17" s="33"/>
    </row>
    <row r="18" spans="1:25" ht="36" customHeight="1" x14ac:dyDescent="0.25">
      <c r="A18" s="78" t="s">
        <v>0</v>
      </c>
      <c r="B18" s="1" t="s">
        <v>64</v>
      </c>
      <c r="C18" s="204" t="s">
        <v>46</v>
      </c>
      <c r="D18" s="204"/>
      <c r="E18" s="173" t="s">
        <v>47</v>
      </c>
      <c r="F18" s="173"/>
      <c r="G18" s="173"/>
      <c r="I18" s="55"/>
      <c r="J18" s="55"/>
      <c r="K18" s="106"/>
      <c r="L18" s="24"/>
      <c r="M18" s="27"/>
      <c r="N18" s="24"/>
      <c r="O18" s="33"/>
      <c r="P18" s="24"/>
      <c r="Q18" s="54"/>
    </row>
    <row r="19" spans="1:25" ht="15" customHeight="1" x14ac:dyDescent="0.25">
      <c r="A19" s="79">
        <v>1</v>
      </c>
      <c r="B19" s="57">
        <v>2</v>
      </c>
      <c r="C19" s="205">
        <v>3</v>
      </c>
      <c r="D19" s="206"/>
      <c r="E19" s="207">
        <v>3</v>
      </c>
      <c r="F19" s="208"/>
      <c r="G19" s="209"/>
      <c r="I19" s="105"/>
      <c r="J19" s="36"/>
      <c r="K19" s="105"/>
      <c r="L19" s="36"/>
      <c r="M19" s="105"/>
      <c r="N19" s="36"/>
      <c r="O19" s="105"/>
      <c r="P19" s="36"/>
      <c r="Q19" s="105"/>
    </row>
    <row r="20" spans="1:25" ht="90.75" customHeight="1" x14ac:dyDescent="0.25">
      <c r="A20" s="80">
        <v>1</v>
      </c>
      <c r="B20" s="53" t="s">
        <v>66</v>
      </c>
      <c r="C20" s="231">
        <f>E20</f>
        <v>60930.33</v>
      </c>
      <c r="D20" s="231"/>
      <c r="E20" s="231">
        <f>'r1-'!R63+т2!P46+т3!K16+т4!P22+т5!P26</f>
        <v>60930.33</v>
      </c>
      <c r="F20" s="231"/>
      <c r="G20" s="231"/>
      <c r="I20" s="105"/>
      <c r="J20" s="36"/>
      <c r="K20" s="33"/>
      <c r="L20" s="33"/>
      <c r="M20" s="54"/>
      <c r="N20" s="54"/>
      <c r="O20" s="54"/>
      <c r="P20" s="54"/>
      <c r="Q20" s="54"/>
    </row>
    <row r="21" spans="1:25" x14ac:dyDescent="0.25">
      <c r="A21" s="80">
        <v>2</v>
      </c>
      <c r="B21" s="2" t="s">
        <v>203</v>
      </c>
      <c r="C21" s="232">
        <f>E21</f>
        <v>12186.066000000001</v>
      </c>
      <c r="D21" s="232"/>
      <c r="E21" s="232">
        <f>E20*0.2</f>
        <v>12186.066000000001</v>
      </c>
      <c r="F21" s="232"/>
      <c r="G21" s="232"/>
      <c r="I21" s="105"/>
      <c r="J21" s="34"/>
      <c r="K21" s="109"/>
      <c r="L21" s="109">
        <v>2018</v>
      </c>
      <c r="M21" s="110">
        <v>2019</v>
      </c>
      <c r="N21" s="110">
        <v>2020</v>
      </c>
      <c r="O21" s="110">
        <v>2021</v>
      </c>
      <c r="P21" s="34">
        <v>2022</v>
      </c>
      <c r="Q21" s="109">
        <v>2023</v>
      </c>
      <c r="R21" s="109">
        <v>2024</v>
      </c>
      <c r="S21" s="110">
        <v>2025</v>
      </c>
      <c r="T21" s="110">
        <v>2026</v>
      </c>
      <c r="U21" s="110">
        <v>2027</v>
      </c>
      <c r="V21" s="34">
        <v>2028</v>
      </c>
      <c r="W21" s="109">
        <v>2029</v>
      </c>
      <c r="X21" s="109">
        <v>2030</v>
      </c>
      <c r="Y21" s="110">
        <v>2030</v>
      </c>
    </row>
    <row r="22" spans="1:25" ht="112.5" customHeight="1" x14ac:dyDescent="0.25">
      <c r="A22" s="80">
        <v>3</v>
      </c>
      <c r="B22" s="2" t="s">
        <v>120</v>
      </c>
      <c r="C22" s="232">
        <f>C20+C21</f>
        <v>73116.396000000008</v>
      </c>
      <c r="D22" s="232"/>
      <c r="E22" s="232">
        <f>E20+E21</f>
        <v>73116.396000000008</v>
      </c>
      <c r="F22" s="232"/>
      <c r="G22" s="232"/>
      <c r="H22" s="151">
        <f>E22/1000</f>
        <v>73.116396000000009</v>
      </c>
      <c r="I22" s="105"/>
      <c r="J22" s="129"/>
      <c r="K22" s="129"/>
      <c r="L22" s="129">
        <v>104.4</v>
      </c>
      <c r="M22" s="129">
        <v>104.6</v>
      </c>
      <c r="N22" s="129">
        <v>104.6</v>
      </c>
      <c r="O22" s="109">
        <v>104.6</v>
      </c>
      <c r="P22" s="109">
        <v>104.6</v>
      </c>
      <c r="Q22" s="109">
        <v>104.6</v>
      </c>
      <c r="R22" s="109">
        <v>104.6</v>
      </c>
      <c r="S22" s="109">
        <v>104.6</v>
      </c>
      <c r="T22" s="109">
        <v>104.6</v>
      </c>
      <c r="U22" s="109">
        <v>104.6</v>
      </c>
      <c r="V22" s="109">
        <v>104.6</v>
      </c>
      <c r="W22" s="109">
        <v>104.6</v>
      </c>
      <c r="X22" s="109">
        <v>104.6</v>
      </c>
      <c r="Y22" s="109">
        <f t="shared" ref="Y22" si="0">X22</f>
        <v>104.6</v>
      </c>
    </row>
    <row r="23" spans="1:25" ht="53.25" customHeight="1" x14ac:dyDescent="0.25">
      <c r="A23" s="56" t="s">
        <v>145</v>
      </c>
      <c r="B23" s="70" t="s">
        <v>68</v>
      </c>
      <c r="C23" s="233">
        <f>E23</f>
        <v>93499.034278731197</v>
      </c>
      <c r="D23" s="234"/>
      <c r="E23" s="235">
        <f>E24+(E22-E24)*((E27/E26*(L22+100)/200)+E28/E26*(M22+100)/200*L22/100+E29/E26*((N22+100)/200*M22/100*L22/100)+E30/E26*((O22+100)/200*N22/100*M22/100*L22/100)+E31/E26*((P22+100)/200*O22/100*N22/100*M22/100*L22/100)+E32/E26*((Q22+100)/200*P22/100*O22/100*N22/100*M22/100*L22/100)+E33/E26*(R22+100)/200*Q22/100*P22/100*O22/100*N22/100*M22/100*L22/100)</f>
        <v>93499.034278731197</v>
      </c>
      <c r="F23" s="236"/>
      <c r="G23" s="237"/>
      <c r="H23" s="161">
        <f>E23/1000</f>
        <v>93.499034278731202</v>
      </c>
      <c r="I23" s="105"/>
      <c r="J23" s="36"/>
      <c r="K23" s="33"/>
      <c r="L23" s="33"/>
      <c r="M23" s="54"/>
      <c r="N23" s="54"/>
      <c r="O23" s="54"/>
      <c r="P23" s="54"/>
      <c r="Q23" s="54"/>
    </row>
    <row r="24" spans="1:25" ht="69" customHeight="1" x14ac:dyDescent="0.25">
      <c r="A24" s="56" t="s">
        <v>146</v>
      </c>
      <c r="B24" s="58" t="s">
        <v>121</v>
      </c>
      <c r="C24" s="238">
        <v>0</v>
      </c>
      <c r="D24" s="239"/>
      <c r="E24" s="238">
        <v>0</v>
      </c>
      <c r="F24" s="239"/>
      <c r="G24" s="240"/>
      <c r="H24" s="6"/>
      <c r="I24" s="6"/>
      <c r="J24" s="33"/>
      <c r="K24" s="33" t="s">
        <v>60</v>
      </c>
    </row>
    <row r="25" spans="1:25" ht="53.25" customHeight="1" x14ac:dyDescent="0.25">
      <c r="A25" s="56" t="s">
        <v>147</v>
      </c>
      <c r="B25" s="58" t="s">
        <v>144</v>
      </c>
      <c r="C25" s="238">
        <f>C22-C24</f>
        <v>73116.396000000008</v>
      </c>
      <c r="D25" s="239"/>
      <c r="E25" s="238">
        <f>E22-E24</f>
        <v>73116.396000000008</v>
      </c>
      <c r="F25" s="239"/>
      <c r="G25" s="240"/>
      <c r="H25" s="111"/>
      <c r="I25" s="112"/>
      <c r="J25" s="33"/>
      <c r="K25" s="33"/>
    </row>
    <row r="26" spans="1:25" ht="84" customHeight="1" x14ac:dyDescent="0.25">
      <c r="A26" s="56" t="s">
        <v>143</v>
      </c>
      <c r="B26" s="58" t="s">
        <v>67</v>
      </c>
      <c r="C26" s="238">
        <f>SUM(C27:D33)</f>
        <v>88.959179651487531</v>
      </c>
      <c r="D26" s="239"/>
      <c r="E26" s="238">
        <f>SUM(E27:G42)</f>
        <v>88.959179651487531</v>
      </c>
      <c r="F26" s="239"/>
      <c r="G26" s="240"/>
      <c r="H26" s="111"/>
      <c r="I26" s="6"/>
      <c r="J26" s="113"/>
      <c r="K26" s="113"/>
    </row>
    <row r="27" spans="1:25" x14ac:dyDescent="0.25">
      <c r="A27" s="56" t="s">
        <v>61</v>
      </c>
      <c r="B27" s="114" t="s">
        <v>157</v>
      </c>
      <c r="C27" s="238"/>
      <c r="D27" s="239"/>
      <c r="E27" s="238">
        <v>0</v>
      </c>
      <c r="F27" s="239"/>
      <c r="G27" s="240"/>
      <c r="H27" s="6"/>
      <c r="I27" s="6"/>
    </row>
    <row r="28" spans="1:25" x14ac:dyDescent="0.25">
      <c r="A28" s="56" t="s">
        <v>62</v>
      </c>
      <c r="B28" s="114" t="s">
        <v>158</v>
      </c>
      <c r="C28" s="238">
        <v>0</v>
      </c>
      <c r="D28" s="239"/>
      <c r="E28" s="238">
        <v>0</v>
      </c>
      <c r="F28" s="239"/>
      <c r="G28" s="240"/>
      <c r="H28" s="6"/>
      <c r="I28" s="6"/>
    </row>
    <row r="29" spans="1:25" x14ac:dyDescent="0.25">
      <c r="A29" s="56" t="s">
        <v>69</v>
      </c>
      <c r="B29" s="114" t="s">
        <v>159</v>
      </c>
      <c r="C29" s="238">
        <v>0</v>
      </c>
      <c r="D29" s="239"/>
      <c r="E29" s="238">
        <v>0</v>
      </c>
      <c r="F29" s="239"/>
      <c r="G29" s="240"/>
      <c r="H29" s="6"/>
      <c r="I29" s="6"/>
    </row>
    <row r="30" spans="1:25" x14ac:dyDescent="0.25">
      <c r="A30" s="56" t="s">
        <v>163</v>
      </c>
      <c r="B30" s="114" t="s">
        <v>167</v>
      </c>
      <c r="C30" s="238">
        <v>0</v>
      </c>
      <c r="D30" s="239"/>
      <c r="E30" s="238">
        <v>0</v>
      </c>
      <c r="F30" s="239"/>
      <c r="G30" s="240"/>
      <c r="H30" s="6"/>
      <c r="I30" s="6"/>
    </row>
    <row r="31" spans="1:25" x14ac:dyDescent="0.25">
      <c r="A31" s="56" t="s">
        <v>164</v>
      </c>
      <c r="B31" s="114" t="s">
        <v>169</v>
      </c>
      <c r="C31" s="238">
        <f>E31</f>
        <v>25.96</v>
      </c>
      <c r="D31" s="239"/>
      <c r="E31" s="238">
        <f>'[1]2'!$BC$69</f>
        <v>25.96</v>
      </c>
      <c r="F31" s="239"/>
      <c r="G31" s="240"/>
      <c r="H31" s="6"/>
      <c r="I31" s="6"/>
    </row>
    <row r="32" spans="1:25" x14ac:dyDescent="0.25">
      <c r="A32" s="56" t="s">
        <v>165</v>
      </c>
      <c r="B32" s="114" t="s">
        <v>171</v>
      </c>
      <c r="C32" s="238">
        <f>E32</f>
        <v>37.782339476871535</v>
      </c>
      <c r="D32" s="239"/>
      <c r="E32" s="238">
        <f>'[1]2'!$BM$69</f>
        <v>37.782339476871535</v>
      </c>
      <c r="F32" s="239"/>
      <c r="G32" s="240"/>
      <c r="H32" s="6"/>
      <c r="I32" s="6"/>
    </row>
    <row r="33" spans="1:20" x14ac:dyDescent="0.25">
      <c r="A33" s="56" t="s">
        <v>166</v>
      </c>
      <c r="B33" s="114" t="s">
        <v>173</v>
      </c>
      <c r="C33" s="238">
        <f>E33</f>
        <v>25.216840174615996</v>
      </c>
      <c r="D33" s="239"/>
      <c r="E33" s="238">
        <f>'[1]2'!$BW$69</f>
        <v>25.216840174615996</v>
      </c>
      <c r="F33" s="239"/>
      <c r="G33" s="240"/>
      <c r="H33" s="6"/>
      <c r="I33" s="6"/>
    </row>
    <row r="34" spans="1:20" ht="15.75" customHeight="1" x14ac:dyDescent="0.25">
      <c r="A34" s="56" t="s">
        <v>168</v>
      </c>
      <c r="B34" s="114" t="s">
        <v>175</v>
      </c>
      <c r="C34" s="210" t="s">
        <v>115</v>
      </c>
      <c r="D34" s="210"/>
      <c r="E34" s="238">
        <v>0</v>
      </c>
      <c r="F34" s="239"/>
      <c r="G34" s="240"/>
      <c r="H34" s="6"/>
      <c r="I34" s="6"/>
    </row>
    <row r="35" spans="1:20" ht="15.75" customHeight="1" x14ac:dyDescent="0.25">
      <c r="A35" s="56" t="s">
        <v>170</v>
      </c>
      <c r="B35" s="114" t="s">
        <v>177</v>
      </c>
      <c r="C35" s="210" t="s">
        <v>115</v>
      </c>
      <c r="D35" s="210"/>
      <c r="E35" s="238">
        <v>0</v>
      </c>
      <c r="F35" s="239"/>
      <c r="G35" s="240"/>
      <c r="H35" s="6"/>
      <c r="I35" s="6"/>
    </row>
    <row r="36" spans="1:20" ht="15.75" customHeight="1" x14ac:dyDescent="0.25">
      <c r="A36" s="56" t="s">
        <v>172</v>
      </c>
      <c r="B36" s="114" t="s">
        <v>179</v>
      </c>
      <c r="C36" s="210" t="s">
        <v>115</v>
      </c>
      <c r="D36" s="210"/>
      <c r="E36" s="238">
        <v>0</v>
      </c>
      <c r="F36" s="239"/>
      <c r="G36" s="240"/>
      <c r="H36" s="6"/>
      <c r="I36" s="6"/>
    </row>
    <row r="37" spans="1:20" ht="15.75" customHeight="1" x14ac:dyDescent="0.25">
      <c r="A37" s="56" t="s">
        <v>174</v>
      </c>
      <c r="B37" s="114" t="s">
        <v>181</v>
      </c>
      <c r="C37" s="210" t="s">
        <v>115</v>
      </c>
      <c r="D37" s="210"/>
      <c r="E37" s="238"/>
      <c r="F37" s="239"/>
      <c r="G37" s="240"/>
      <c r="H37" s="6"/>
      <c r="I37" s="6"/>
    </row>
    <row r="38" spans="1:20" ht="15.75" customHeight="1" x14ac:dyDescent="0.25">
      <c r="A38" s="56" t="s">
        <v>176</v>
      </c>
      <c r="B38" s="114" t="s">
        <v>177</v>
      </c>
      <c r="C38" s="210" t="s">
        <v>115</v>
      </c>
      <c r="D38" s="210"/>
      <c r="E38" s="238"/>
      <c r="F38" s="239"/>
      <c r="G38" s="240"/>
      <c r="H38" s="6"/>
      <c r="I38" s="6"/>
    </row>
    <row r="39" spans="1:20" ht="15.75" customHeight="1" x14ac:dyDescent="0.25">
      <c r="A39" s="56" t="s">
        <v>178</v>
      </c>
      <c r="B39" s="114" t="s">
        <v>179</v>
      </c>
      <c r="C39" s="210" t="s">
        <v>115</v>
      </c>
      <c r="D39" s="210"/>
      <c r="E39" s="238"/>
      <c r="F39" s="239"/>
      <c r="G39" s="240"/>
      <c r="H39" s="6"/>
      <c r="I39" s="6"/>
    </row>
    <row r="40" spans="1:20" ht="15.75" customHeight="1" x14ac:dyDescent="0.25">
      <c r="A40" s="56" t="s">
        <v>180</v>
      </c>
      <c r="B40" s="114" t="s">
        <v>181</v>
      </c>
      <c r="C40" s="210" t="s">
        <v>115</v>
      </c>
      <c r="D40" s="210"/>
      <c r="E40" s="238"/>
      <c r="F40" s="239"/>
      <c r="G40" s="240"/>
      <c r="H40" s="6"/>
      <c r="I40" s="6"/>
    </row>
    <row r="41" spans="1:20" ht="15.75" customHeight="1" x14ac:dyDescent="0.25">
      <c r="A41" s="56" t="s">
        <v>182</v>
      </c>
      <c r="B41" s="114" t="s">
        <v>183</v>
      </c>
      <c r="C41" s="210" t="s">
        <v>115</v>
      </c>
      <c r="D41" s="210"/>
      <c r="E41" s="238"/>
      <c r="F41" s="239"/>
      <c r="G41" s="240"/>
      <c r="H41" s="6"/>
      <c r="I41" s="6"/>
    </row>
    <row r="42" spans="1:20" ht="18" customHeight="1" x14ac:dyDescent="0.25">
      <c r="A42" s="56" t="s">
        <v>184</v>
      </c>
      <c r="B42" s="114" t="s">
        <v>185</v>
      </c>
      <c r="C42" s="210" t="s">
        <v>115</v>
      </c>
      <c r="D42" s="210"/>
      <c r="E42" s="238"/>
      <c r="F42" s="239"/>
      <c r="G42" s="240"/>
      <c r="H42" s="6"/>
      <c r="I42" s="6"/>
    </row>
    <row r="43" spans="1:20" x14ac:dyDescent="0.25">
      <c r="A43" s="56"/>
      <c r="B43" s="115"/>
      <c r="C43" s="116"/>
      <c r="D43" s="116"/>
      <c r="E43" s="238"/>
      <c r="F43" s="239"/>
      <c r="G43" s="240"/>
      <c r="H43" s="24"/>
      <c r="I43" s="28"/>
    </row>
    <row r="44" spans="1:20" ht="63.75" x14ac:dyDescent="0.25">
      <c r="A44" s="56" t="s">
        <v>186</v>
      </c>
      <c r="B44" s="117" t="s">
        <v>187</v>
      </c>
      <c r="C44" s="241">
        <f>C23/1000</f>
        <v>93.499034278731202</v>
      </c>
      <c r="D44" s="242"/>
      <c r="E44" s="243">
        <f>E23/1000</f>
        <v>93.499034278731202</v>
      </c>
      <c r="F44" s="243"/>
      <c r="G44" s="243"/>
      <c r="H44" s="118"/>
      <c r="I44" s="124">
        <f>E23/1000</f>
        <v>93.499034278731202</v>
      </c>
    </row>
    <row r="45" spans="1:20" x14ac:dyDescent="0.25">
      <c r="A45" s="119"/>
      <c r="B45" s="120"/>
      <c r="C45" s="121"/>
      <c r="D45" s="121"/>
      <c r="E45" s="122"/>
      <c r="F45" s="122"/>
      <c r="G45" s="122"/>
      <c r="H45" s="123"/>
      <c r="I45" s="123"/>
    </row>
    <row r="46" spans="1:20" x14ac:dyDescent="0.25">
      <c r="A46" s="103" t="s">
        <v>188</v>
      </c>
      <c r="G46" s="104" t="s">
        <v>189</v>
      </c>
      <c r="K46" s="103"/>
      <c r="L46" s="103"/>
      <c r="M46" s="103"/>
      <c r="N46" s="103"/>
      <c r="O46" s="103"/>
      <c r="P46" s="92"/>
      <c r="Q46" s="36"/>
      <c r="R46" s="54"/>
      <c r="S46" s="54"/>
      <c r="T46" s="54"/>
    </row>
    <row r="47" spans="1:20" ht="36" customHeight="1" x14ac:dyDescent="0.25">
      <c r="A47" s="103" t="s">
        <v>190</v>
      </c>
      <c r="I47" s="190"/>
      <c r="J47" s="190"/>
      <c r="K47" s="190"/>
      <c r="L47" s="190"/>
      <c r="M47" s="190"/>
      <c r="N47" s="190"/>
      <c r="O47" s="190"/>
      <c r="P47" s="92"/>
      <c r="Q47" s="36"/>
      <c r="R47" s="54"/>
      <c r="S47" s="54"/>
      <c r="T47" s="54"/>
    </row>
    <row r="48" spans="1:20" ht="31.5" customHeight="1" x14ac:dyDescent="0.25">
      <c r="H48" s="102" t="s">
        <v>60</v>
      </c>
    </row>
    <row r="49" spans="1:9" s="54" customFormat="1" ht="69.75" customHeight="1" x14ac:dyDescent="0.25">
      <c r="H49" s="105"/>
      <c r="I49" s="36"/>
    </row>
    <row r="50" spans="1:9" s="54" customFormat="1" ht="18.75" customHeight="1" x14ac:dyDescent="0.25">
      <c r="A50" s="190"/>
      <c r="B50" s="190"/>
      <c r="C50" s="190"/>
      <c r="D50" s="190"/>
      <c r="E50" s="190"/>
      <c r="F50" s="190"/>
      <c r="G50" s="190"/>
      <c r="H50" s="105"/>
      <c r="I50" s="36"/>
    </row>
    <row r="51" spans="1:9" s="54" customFormat="1" ht="41.25" customHeight="1" x14ac:dyDescent="0.25">
      <c r="A51" s="219" t="s">
        <v>128</v>
      </c>
      <c r="B51" s="219"/>
      <c r="C51" s="219"/>
      <c r="D51" s="219"/>
      <c r="E51" s="219"/>
      <c r="F51" s="219"/>
      <c r="G51" s="219"/>
      <c r="H51" s="105"/>
      <c r="I51" s="36"/>
    </row>
    <row r="52" spans="1:9" s="54" customFormat="1" ht="38.25" customHeight="1" x14ac:dyDescent="0.25">
      <c r="A52" s="220" t="s">
        <v>125</v>
      </c>
      <c r="B52" s="220"/>
      <c r="C52" s="220"/>
      <c r="D52" s="220"/>
      <c r="E52" s="220"/>
      <c r="F52" s="220"/>
      <c r="G52" s="220"/>
      <c r="H52"/>
      <c r="I52" s="36"/>
    </row>
    <row r="53" spans="1:9" s="54" customFormat="1" ht="18.75" customHeight="1" x14ac:dyDescent="0.25">
      <c r="A53" s="220" t="s">
        <v>126</v>
      </c>
      <c r="B53" s="220"/>
      <c r="C53" s="220"/>
      <c r="D53" s="220"/>
      <c r="E53" s="220"/>
      <c r="F53" s="220"/>
      <c r="G53" s="220"/>
      <c r="H53" s="105"/>
      <c r="I53" s="36"/>
    </row>
    <row r="54" spans="1:9" s="54" customFormat="1" ht="217.5" customHeight="1" x14ac:dyDescent="0.25">
      <c r="A54" s="220" t="s">
        <v>127</v>
      </c>
      <c r="B54" s="220"/>
      <c r="C54" s="220"/>
      <c r="D54" s="220"/>
      <c r="E54" s="220"/>
      <c r="F54" s="220"/>
      <c r="G54" s="220"/>
      <c r="H54" s="105"/>
      <c r="I54" s="36"/>
    </row>
    <row r="55" spans="1:9" ht="53.25" customHeight="1" x14ac:dyDescent="0.25">
      <c r="A55" s="186"/>
      <c r="B55" s="188"/>
      <c r="C55" s="188"/>
      <c r="D55" s="188"/>
      <c r="E55" s="188"/>
      <c r="F55" s="188"/>
      <c r="G55" s="188"/>
    </row>
    <row r="56" spans="1:9" x14ac:dyDescent="0.25">
      <c r="A56" s="189"/>
      <c r="B56" s="189"/>
      <c r="C56" s="189"/>
      <c r="D56" s="189"/>
      <c r="E56" s="189"/>
      <c r="F56" s="189"/>
      <c r="G56" s="189"/>
    </row>
    <row r="57" spans="1:9" x14ac:dyDescent="0.25">
      <c r="B57"/>
    </row>
    <row r="61" spans="1:9" x14ac:dyDescent="0.25">
      <c r="B61"/>
    </row>
  </sheetData>
  <mergeCells count="74">
    <mergeCell ref="I47:O47"/>
    <mergeCell ref="A50:G50"/>
    <mergeCell ref="A51:G51"/>
    <mergeCell ref="A52:G52"/>
    <mergeCell ref="A53:G53"/>
    <mergeCell ref="C44:D44"/>
    <mergeCell ref="E44:G44"/>
    <mergeCell ref="E43:G43"/>
    <mergeCell ref="A55:G55"/>
    <mergeCell ref="A56:G56"/>
    <mergeCell ref="A54:G54"/>
    <mergeCell ref="C40:D40"/>
    <mergeCell ref="E40:G40"/>
    <mergeCell ref="C41:D41"/>
    <mergeCell ref="E41:G41"/>
    <mergeCell ref="C42:D42"/>
    <mergeCell ref="E42:G42"/>
    <mergeCell ref="C37:D37"/>
    <mergeCell ref="E37:G37"/>
    <mergeCell ref="C38:D38"/>
    <mergeCell ref="E38:G38"/>
    <mergeCell ref="C39:D39"/>
    <mergeCell ref="E39:G39"/>
    <mergeCell ref="C34:D34"/>
    <mergeCell ref="E34:G34"/>
    <mergeCell ref="C35:D35"/>
    <mergeCell ref="E35:G35"/>
    <mergeCell ref="C36:D36"/>
    <mergeCell ref="E36:G36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5:D25"/>
    <mergeCell ref="E25:G25"/>
    <mergeCell ref="C26:D26"/>
    <mergeCell ref="E26:G26"/>
    <mergeCell ref="C27:D27"/>
    <mergeCell ref="E27:G27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c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2020-02-16T18:23:52Z</dcterms:modified>
</cp:coreProperties>
</file>