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58" i="1" l="1"/>
  <c r="J158" i="1"/>
  <c r="H158" i="1"/>
  <c r="G158" i="1"/>
  <c r="D158" i="1"/>
  <c r="F158" i="1" s="1"/>
  <c r="J157" i="1"/>
  <c r="H157" i="1"/>
  <c r="K157" i="1" s="1"/>
  <c r="D157" i="1"/>
  <c r="F157" i="1" s="1"/>
  <c r="K156" i="1"/>
  <c r="J156" i="1"/>
  <c r="H156" i="1"/>
  <c r="G156" i="1"/>
  <c r="D156" i="1"/>
  <c r="F156" i="1" s="1"/>
  <c r="J155" i="1"/>
  <c r="H155" i="1"/>
  <c r="K155" i="1" s="1"/>
  <c r="G155" i="1"/>
  <c r="D155" i="1"/>
  <c r="F155" i="1" s="1"/>
  <c r="I152" i="1"/>
  <c r="H152" i="1"/>
  <c r="E152" i="1"/>
  <c r="K150" i="1"/>
  <c r="J150" i="1"/>
  <c r="H150" i="1"/>
  <c r="D150" i="1"/>
  <c r="F150" i="1" s="1"/>
  <c r="J140" i="1"/>
  <c r="H140" i="1"/>
  <c r="K140" i="1" s="1"/>
  <c r="D140" i="1"/>
  <c r="K139" i="1"/>
  <c r="J139" i="1"/>
  <c r="H139" i="1"/>
  <c r="D139" i="1"/>
  <c r="F139" i="1" s="1"/>
  <c r="J138" i="1"/>
  <c r="H138" i="1"/>
  <c r="K138" i="1" s="1"/>
  <c r="D138" i="1"/>
  <c r="F138" i="1" s="1"/>
  <c r="K137" i="1"/>
  <c r="J137" i="1"/>
  <c r="H137" i="1"/>
  <c r="D137" i="1"/>
  <c r="F137" i="1" s="1"/>
  <c r="D134" i="1"/>
  <c r="J133" i="1"/>
  <c r="H133" i="1"/>
  <c r="K133" i="1" s="1"/>
  <c r="J121" i="1"/>
  <c r="H121" i="1"/>
  <c r="K121" i="1" s="1"/>
  <c r="G121" i="1"/>
  <c r="D121" i="1"/>
  <c r="F121" i="1" s="1"/>
  <c r="K120" i="1"/>
  <c r="J120" i="1"/>
  <c r="H120" i="1"/>
  <c r="D120" i="1"/>
  <c r="G120" i="1" s="1"/>
  <c r="J119" i="1"/>
  <c r="H119" i="1"/>
  <c r="K119" i="1" s="1"/>
  <c r="D119" i="1"/>
  <c r="F119" i="1" s="1"/>
  <c r="K118" i="1"/>
  <c r="J118" i="1"/>
  <c r="H118" i="1"/>
  <c r="G118" i="1"/>
  <c r="F118" i="1"/>
  <c r="D118" i="1"/>
  <c r="K115" i="1"/>
  <c r="K152" i="1" s="1"/>
  <c r="G115" i="1"/>
  <c r="G152" i="1" s="1"/>
  <c r="K113" i="1"/>
  <c r="J113" i="1"/>
  <c r="H113" i="1"/>
  <c r="D113" i="1"/>
  <c r="H103" i="1"/>
  <c r="K103" i="1" s="1"/>
  <c r="D103" i="1"/>
  <c r="K102" i="1"/>
  <c r="J102" i="1"/>
  <c r="H102" i="1"/>
  <c r="G102" i="1"/>
  <c r="D102" i="1"/>
  <c r="F102" i="1" s="1"/>
  <c r="H101" i="1"/>
  <c r="G101" i="1"/>
  <c r="D101" i="1"/>
  <c r="F101" i="1" s="1"/>
  <c r="K100" i="1"/>
  <c r="J100" i="1"/>
  <c r="H100" i="1"/>
  <c r="D100" i="1"/>
  <c r="F100" i="1" s="1"/>
  <c r="K97" i="1"/>
  <c r="J97" i="1"/>
  <c r="J115" i="1" s="1"/>
  <c r="H97" i="1"/>
  <c r="H115" i="1" s="1"/>
  <c r="G97" i="1"/>
  <c r="F97" i="1"/>
  <c r="F115" i="1" s="1"/>
  <c r="F152" i="1" s="1"/>
  <c r="D97" i="1"/>
  <c r="D115" i="1" s="1"/>
  <c r="D152" i="1" s="1"/>
  <c r="H96" i="1"/>
  <c r="K95" i="1"/>
  <c r="J95" i="1"/>
  <c r="H95" i="1"/>
  <c r="D95" i="1"/>
  <c r="F95" i="1" s="1"/>
  <c r="H85" i="1"/>
  <c r="D85" i="1"/>
  <c r="F85" i="1" s="1"/>
  <c r="K84" i="1"/>
  <c r="J84" i="1"/>
  <c r="H84" i="1"/>
  <c r="G84" i="1"/>
  <c r="D84" i="1"/>
  <c r="F84" i="1" s="1"/>
  <c r="H83" i="1"/>
  <c r="K83" i="1" s="1"/>
  <c r="D83" i="1"/>
  <c r="K82" i="1"/>
  <c r="J82" i="1"/>
  <c r="H82" i="1"/>
  <c r="G82" i="1"/>
  <c r="D82" i="1"/>
  <c r="F82" i="1" s="1"/>
  <c r="G80" i="1"/>
  <c r="D80" i="1"/>
  <c r="F80" i="1" s="1"/>
  <c r="K79" i="1"/>
  <c r="K134" i="1" s="1"/>
  <c r="J79" i="1"/>
  <c r="J134" i="1" s="1"/>
  <c r="I79" i="1"/>
  <c r="H79" i="1"/>
  <c r="H134" i="1" s="1"/>
  <c r="G79" i="1"/>
  <c r="G134" i="1" s="1"/>
  <c r="F79" i="1"/>
  <c r="F134" i="1" s="1"/>
  <c r="E79" i="1"/>
  <c r="D79" i="1"/>
  <c r="K78" i="1"/>
  <c r="J78" i="1"/>
  <c r="H78" i="1"/>
  <c r="D78" i="1"/>
  <c r="F78" i="1" s="1"/>
  <c r="H77" i="1"/>
  <c r="H70" i="1" s="1"/>
  <c r="D77" i="1"/>
  <c r="D74" i="1"/>
  <c r="D72" i="1"/>
  <c r="D70" i="1"/>
  <c r="K66" i="1"/>
  <c r="J66" i="1"/>
  <c r="H66" i="1"/>
  <c r="D66" i="1"/>
  <c r="F66" i="1" s="1"/>
  <c r="H65" i="1"/>
  <c r="K65" i="1" s="1"/>
  <c r="D65" i="1"/>
  <c r="K64" i="1"/>
  <c r="J64" i="1"/>
  <c r="H64" i="1"/>
  <c r="G64" i="1"/>
  <c r="F64" i="1"/>
  <c r="D64" i="1"/>
  <c r="H63" i="1"/>
  <c r="D63" i="1"/>
  <c r="F63" i="1" s="1"/>
  <c r="K61" i="1"/>
  <c r="J61" i="1"/>
  <c r="H61" i="1"/>
  <c r="G61" i="1"/>
  <c r="D61" i="1"/>
  <c r="F61" i="1" s="1"/>
  <c r="H60" i="1"/>
  <c r="K60" i="1" s="1"/>
  <c r="D60" i="1"/>
  <c r="K59" i="1"/>
  <c r="J59" i="1"/>
  <c r="H59" i="1"/>
  <c r="G59" i="1"/>
  <c r="D59" i="1"/>
  <c r="F59" i="1" s="1"/>
  <c r="H58" i="1"/>
  <c r="G58" i="1"/>
  <c r="D58" i="1"/>
  <c r="I55" i="1"/>
  <c r="H55" i="1"/>
  <c r="H80" i="1" s="1"/>
  <c r="D55" i="1"/>
  <c r="H51" i="1"/>
  <c r="J51" i="1" s="1"/>
  <c r="D51" i="1"/>
  <c r="G51" i="1" s="1"/>
  <c r="H50" i="1"/>
  <c r="H38" i="1" s="1"/>
  <c r="G50" i="1"/>
  <c r="G46" i="1" s="1"/>
  <c r="F50" i="1"/>
  <c r="D50" i="1"/>
  <c r="K49" i="1"/>
  <c r="J49" i="1"/>
  <c r="H49" i="1"/>
  <c r="G49" i="1"/>
  <c r="F49" i="1"/>
  <c r="D49" i="1"/>
  <c r="H48" i="1"/>
  <c r="F48" i="1"/>
  <c r="D48" i="1"/>
  <c r="H46" i="1"/>
  <c r="E46" i="1"/>
  <c r="D46" i="1"/>
  <c r="K45" i="1"/>
  <c r="J45" i="1"/>
  <c r="I45" i="1"/>
  <c r="H45" i="1"/>
  <c r="G45" i="1"/>
  <c r="F45" i="1"/>
  <c r="E45" i="1"/>
  <c r="D45" i="1"/>
  <c r="I42" i="1"/>
  <c r="E42" i="1"/>
  <c r="K41" i="1"/>
  <c r="J41" i="1"/>
  <c r="I41" i="1"/>
  <c r="H41" i="1"/>
  <c r="G41" i="1"/>
  <c r="F41" i="1"/>
  <c r="E41" i="1"/>
  <c r="D41" i="1"/>
  <c r="D40" i="1"/>
  <c r="D38" i="1"/>
  <c r="K37" i="1"/>
  <c r="J37" i="1"/>
  <c r="H37" i="1"/>
  <c r="G37" i="1"/>
  <c r="F37" i="1"/>
  <c r="D37" i="1"/>
  <c r="H36" i="1"/>
  <c r="D36" i="1"/>
  <c r="I34" i="1"/>
  <c r="K33" i="1"/>
  <c r="J33" i="1"/>
  <c r="I33" i="1"/>
  <c r="H33" i="1"/>
  <c r="G33" i="1"/>
  <c r="F33" i="1"/>
  <c r="D33" i="1"/>
  <c r="K28" i="1"/>
  <c r="J28" i="1"/>
  <c r="H28" i="1"/>
  <c r="G28" i="1"/>
  <c r="F28" i="1"/>
  <c r="D28" i="1"/>
  <c r="H27" i="1"/>
  <c r="K27" i="1" s="1"/>
  <c r="D27" i="1"/>
  <c r="G27" i="1" s="1"/>
  <c r="C27" i="1"/>
  <c r="J26" i="1"/>
  <c r="H26" i="1"/>
  <c r="K26" i="1" s="1"/>
  <c r="D26" i="1"/>
  <c r="F26" i="1" s="1"/>
  <c r="C26" i="1"/>
  <c r="C28" i="1" s="1"/>
  <c r="C50" i="1" s="1"/>
  <c r="H25" i="1"/>
  <c r="J25" i="1" s="1"/>
  <c r="G25" i="1"/>
  <c r="F25" i="1"/>
  <c r="D25" i="1"/>
  <c r="C25" i="1"/>
  <c r="K23" i="1"/>
  <c r="K55" i="1" s="1"/>
  <c r="J23" i="1"/>
  <c r="J55" i="1" s="1"/>
  <c r="H23" i="1"/>
  <c r="G23" i="1"/>
  <c r="G55" i="1" s="1"/>
  <c r="F23" i="1"/>
  <c r="F55" i="1" s="1"/>
  <c r="K21" i="1"/>
  <c r="H21" i="1"/>
  <c r="J21" i="1" s="1"/>
  <c r="G21" i="1"/>
  <c r="F21" i="1"/>
  <c r="D21" i="1"/>
  <c r="H20" i="1"/>
  <c r="K20" i="1" s="1"/>
  <c r="F20" i="1"/>
  <c r="F19" i="1" s="1"/>
  <c r="D20" i="1"/>
  <c r="H19" i="1"/>
  <c r="H17" i="1"/>
  <c r="D17" i="1"/>
  <c r="H15" i="1"/>
  <c r="D13" i="1"/>
  <c r="K19" i="1" l="1"/>
  <c r="K17" i="1"/>
  <c r="K15" i="1"/>
  <c r="K80" i="1"/>
  <c r="J80" i="1"/>
  <c r="H98" i="1"/>
  <c r="J152" i="1"/>
  <c r="F46" i="1"/>
  <c r="F34" i="1"/>
  <c r="F44" i="1"/>
  <c r="F36" i="1"/>
  <c r="F32" i="1"/>
  <c r="F60" i="1"/>
  <c r="F42" i="1" s="1"/>
  <c r="G60" i="1"/>
  <c r="G42" i="1" s="1"/>
  <c r="K96" i="1"/>
  <c r="J96" i="1"/>
  <c r="F103" i="1"/>
  <c r="G103" i="1"/>
  <c r="J27" i="1"/>
  <c r="D32" i="1"/>
  <c r="G34" i="1"/>
  <c r="G38" i="1"/>
  <c r="F13" i="1"/>
  <c r="F15" i="1"/>
  <c r="J20" i="1"/>
  <c r="G26" i="1"/>
  <c r="H34" i="1"/>
  <c r="K48" i="1"/>
  <c r="J48" i="1"/>
  <c r="H40" i="1"/>
  <c r="J60" i="1"/>
  <c r="K63" i="1"/>
  <c r="J63" i="1"/>
  <c r="J83" i="1"/>
  <c r="K85" i="1"/>
  <c r="J85" i="1"/>
  <c r="G95" i="1"/>
  <c r="D96" i="1"/>
  <c r="J103" i="1"/>
  <c r="G113" i="1"/>
  <c r="D133" i="1"/>
  <c r="G137" i="1"/>
  <c r="G157" i="1"/>
  <c r="H13" i="1"/>
  <c r="F17" i="1"/>
  <c r="G20" i="1"/>
  <c r="D19" i="1"/>
  <c r="D15" i="1"/>
  <c r="K25" i="1"/>
  <c r="K13" i="1" s="1"/>
  <c r="F27" i="1"/>
  <c r="H32" i="1"/>
  <c r="H44" i="1"/>
  <c r="F38" i="1"/>
  <c r="F51" i="1"/>
  <c r="F58" i="1"/>
  <c r="D34" i="1"/>
  <c r="J65" i="1"/>
  <c r="D76" i="1"/>
  <c r="F77" i="1"/>
  <c r="D132" i="1"/>
  <c r="G77" i="1"/>
  <c r="G78" i="1"/>
  <c r="D98" i="1"/>
  <c r="G100" i="1"/>
  <c r="H114" i="1"/>
  <c r="G119" i="1"/>
  <c r="F120" i="1"/>
  <c r="G138" i="1"/>
  <c r="G139" i="1"/>
  <c r="F140" i="1"/>
  <c r="G140" i="1"/>
  <c r="H132" i="1"/>
  <c r="K77" i="1"/>
  <c r="H76" i="1"/>
  <c r="H72" i="1"/>
  <c r="H74" i="1"/>
  <c r="F83" i="1"/>
  <c r="G83" i="1"/>
  <c r="F40" i="1"/>
  <c r="D42" i="1"/>
  <c r="H42" i="1"/>
  <c r="D44" i="1"/>
  <c r="G48" i="1"/>
  <c r="J50" i="1"/>
  <c r="K50" i="1"/>
  <c r="K51" i="1"/>
  <c r="K58" i="1"/>
  <c r="J58" i="1"/>
  <c r="G63" i="1"/>
  <c r="F65" i="1"/>
  <c r="G65" i="1"/>
  <c r="G66" i="1"/>
  <c r="J77" i="1"/>
  <c r="G85" i="1"/>
  <c r="K101" i="1"/>
  <c r="J101" i="1"/>
  <c r="F113" i="1"/>
  <c r="G150" i="1"/>
  <c r="K74" i="1" l="1"/>
  <c r="K70" i="1"/>
  <c r="K72" i="1"/>
  <c r="K76" i="1"/>
  <c r="F98" i="1"/>
  <c r="D116" i="1"/>
  <c r="G98" i="1"/>
  <c r="G76" i="1"/>
  <c r="G74" i="1"/>
  <c r="G72" i="1"/>
  <c r="G70" i="1"/>
  <c r="D92" i="1"/>
  <c r="J32" i="1"/>
  <c r="J40" i="1"/>
  <c r="J36" i="1"/>
  <c r="J44" i="1"/>
  <c r="J19" i="1"/>
  <c r="J15" i="1"/>
  <c r="J17" i="1"/>
  <c r="J13" i="1"/>
  <c r="G36" i="1"/>
  <c r="G44" i="1"/>
  <c r="G40" i="1"/>
  <c r="G32" i="1"/>
  <c r="K132" i="1"/>
  <c r="J132" i="1"/>
  <c r="H151" i="1"/>
  <c r="K114" i="1"/>
  <c r="J114" i="1"/>
  <c r="D90" i="1"/>
  <c r="F132" i="1"/>
  <c r="G132" i="1"/>
  <c r="F96" i="1"/>
  <c r="G96" i="1"/>
  <c r="D114" i="1"/>
  <c r="K44" i="1"/>
  <c r="K36" i="1"/>
  <c r="K32" i="1"/>
  <c r="K40" i="1"/>
  <c r="D88" i="1"/>
  <c r="F74" i="1"/>
  <c r="F70" i="1"/>
  <c r="F72" i="1"/>
  <c r="F76" i="1"/>
  <c r="F133" i="1"/>
  <c r="G133" i="1"/>
  <c r="G94" i="1"/>
  <c r="G92" i="1"/>
  <c r="G88" i="1"/>
  <c r="G90" i="1"/>
  <c r="J72" i="1"/>
  <c r="J70" i="1"/>
  <c r="J76" i="1"/>
  <c r="J74" i="1"/>
  <c r="K38" i="1"/>
  <c r="K34" i="1"/>
  <c r="K46" i="1"/>
  <c r="K42" i="1"/>
  <c r="G17" i="1"/>
  <c r="G13" i="1"/>
  <c r="G15" i="1"/>
  <c r="G19" i="1"/>
  <c r="D94" i="1"/>
  <c r="K98" i="1"/>
  <c r="H92" i="1"/>
  <c r="H88" i="1"/>
  <c r="H90" i="1"/>
  <c r="J98" i="1"/>
  <c r="H94" i="1"/>
  <c r="H116" i="1"/>
  <c r="J46" i="1"/>
  <c r="J42" i="1"/>
  <c r="J38" i="1"/>
  <c r="J34" i="1"/>
  <c r="F116" i="1" l="1"/>
  <c r="G116" i="1"/>
  <c r="D135" i="1"/>
  <c r="D110" i="1"/>
  <c r="D108" i="1"/>
  <c r="D106" i="1"/>
  <c r="D112" i="1"/>
  <c r="H135" i="1"/>
  <c r="K116" i="1"/>
  <c r="J116" i="1"/>
  <c r="H112" i="1"/>
  <c r="H108" i="1"/>
  <c r="H110" i="1"/>
  <c r="H106" i="1"/>
  <c r="F88" i="1"/>
  <c r="F90" i="1"/>
  <c r="F92" i="1"/>
  <c r="F94" i="1"/>
  <c r="J92" i="1"/>
  <c r="J94" i="1"/>
  <c r="J88" i="1"/>
  <c r="J90" i="1"/>
  <c r="K92" i="1"/>
  <c r="K88" i="1"/>
  <c r="K90" i="1"/>
  <c r="K94" i="1"/>
  <c r="F114" i="1"/>
  <c r="D151" i="1"/>
  <c r="G114" i="1"/>
  <c r="K151" i="1"/>
  <c r="J151" i="1"/>
  <c r="J108" i="1" l="1"/>
  <c r="J112" i="1"/>
  <c r="J110" i="1"/>
  <c r="J106" i="1"/>
  <c r="G112" i="1"/>
  <c r="G110" i="1"/>
  <c r="G108" i="1"/>
  <c r="G106" i="1"/>
  <c r="K108" i="1"/>
  <c r="K110" i="1"/>
  <c r="K106" i="1"/>
  <c r="K112" i="1"/>
  <c r="F106" i="1"/>
  <c r="F110" i="1"/>
  <c r="F112" i="1"/>
  <c r="F108" i="1"/>
  <c r="F151" i="1"/>
  <c r="G151" i="1"/>
  <c r="H153" i="1"/>
  <c r="K135" i="1"/>
  <c r="J135" i="1"/>
  <c r="H127" i="1"/>
  <c r="H129" i="1"/>
  <c r="H125" i="1"/>
  <c r="H131" i="1"/>
  <c r="F135" i="1"/>
  <c r="D153" i="1"/>
  <c r="G135" i="1"/>
  <c r="D129" i="1"/>
  <c r="D125" i="1"/>
  <c r="D131" i="1"/>
  <c r="D127" i="1"/>
  <c r="F125" i="1" l="1"/>
  <c r="F131" i="1"/>
  <c r="F127" i="1"/>
  <c r="F129" i="1"/>
  <c r="J127" i="1"/>
  <c r="J125" i="1"/>
  <c r="J129" i="1"/>
  <c r="J131" i="1"/>
  <c r="G127" i="1"/>
  <c r="G125" i="1"/>
  <c r="G131" i="1"/>
  <c r="G129" i="1"/>
  <c r="K129" i="1"/>
  <c r="K125" i="1"/>
  <c r="K131" i="1"/>
  <c r="K127" i="1"/>
  <c r="F153" i="1"/>
  <c r="G153" i="1"/>
  <c r="D145" i="1"/>
  <c r="D147" i="1"/>
  <c r="D143" i="1"/>
  <c r="D149" i="1"/>
  <c r="K153" i="1"/>
  <c r="J153" i="1"/>
  <c r="H143" i="1"/>
  <c r="H149" i="1"/>
  <c r="H145" i="1"/>
  <c r="H147" i="1"/>
  <c r="G145" i="1" l="1"/>
  <c r="G147" i="1"/>
  <c r="G149" i="1"/>
  <c r="G143" i="1"/>
  <c r="F149" i="1"/>
  <c r="F145" i="1"/>
  <c r="F147" i="1"/>
  <c r="F143" i="1"/>
  <c r="J145" i="1"/>
  <c r="J143" i="1"/>
  <c r="J149" i="1"/>
  <c r="J147" i="1"/>
  <c r="K143" i="1"/>
  <c r="K145" i="1"/>
  <c r="K149" i="1"/>
  <c r="K147" i="1"/>
</calcChain>
</file>

<file path=xl/sharedStrings.xml><?xml version="1.0" encoding="utf-8"?>
<sst xmlns="http://schemas.openxmlformats.org/spreadsheetml/2006/main" count="489" uniqueCount="97">
  <si>
    <t>ПРИЛОЖЕНИЕ  № 2</t>
  </si>
  <si>
    <t>к приказу Службы по государственному регулированию цен и тарифов Калининградской области от 26 декабря  2013 года № 120-01э/13</t>
  </si>
  <si>
    <r>
      <t xml:space="preserve">                  ТАРИФЫ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электрическую энергию (мощность), поставляемую  ОАО </t>
    </r>
    <r>
      <rPr>
        <b/>
        <sz val="14"/>
        <color theme="1"/>
        <rFont val="Calibri"/>
        <family val="2"/>
        <charset val="204"/>
      </rPr>
      <t>&lt;&lt;</t>
    </r>
    <r>
      <rPr>
        <b/>
        <sz val="14"/>
        <color theme="1"/>
        <rFont val="Times New Roman"/>
        <family val="1"/>
        <charset val="204"/>
      </rPr>
      <t>Янтарьэнергосбыт</t>
    </r>
    <r>
      <rPr>
        <b/>
        <sz val="14"/>
        <color theme="1"/>
        <rFont val="Calibri"/>
        <family val="2"/>
        <charset val="204"/>
      </rPr>
      <t xml:space="preserve">&gt;&gt;, </t>
    </r>
    <r>
      <rPr>
        <b/>
        <sz val="14"/>
        <color theme="1"/>
        <rFont val="Times New Roman"/>
        <family val="1"/>
        <charset val="204"/>
      </rPr>
      <t>ОАО &lt;&lt;Региональная энергетическая компания&gt;&gt;,                                                                      ООО &lt;&lt;Западная энергетическая компания&gt;&gt;</t>
    </r>
    <r>
      <rPr>
        <b/>
        <sz val="14"/>
        <color theme="1"/>
        <rFont val="Calibri"/>
        <family val="2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 xml:space="preserve"> МУП &lt;&lt;Теплоэлектроцентарь - 8&gt;&gt;,  ООО &lt;&lt;Энергосеть&gt;&gt; покупателям на розничных рынках на территориях, объединенных в неценовые зоны оптового рынка, за исключением электрической энергии (мощности), поставляемой населению и приравненным к нему категориям потребителей, по договорам энергоснабжения на 2014 год</t>
    </r>
  </si>
  <si>
    <t>Таблица</t>
  </si>
  <si>
    <t>№ п/п</t>
  </si>
  <si>
    <t>Показатель (группы потребителей с разбивкой тарифа по ставкам и дифференциацией по зонам суток)</t>
  </si>
  <si>
    <t>Единица измерения</t>
  </si>
  <si>
    <t>1 полугодие</t>
  </si>
  <si>
    <t>2 полугодие</t>
  </si>
  <si>
    <t>Диапазоны напряжения</t>
  </si>
  <si>
    <t>ВН</t>
  </si>
  <si>
    <t>СН-I</t>
  </si>
  <si>
    <t>СН-II</t>
  </si>
  <si>
    <t>НН</t>
  </si>
  <si>
    <t>Прочие потребители (тарифы указаны без НДС)</t>
  </si>
  <si>
    <t>1.</t>
  </si>
  <si>
    <t>Одноставочный тариф, дифференцированный по подгруппам потребителей с учетом максимальной мощности энергопринимающих устройств</t>
  </si>
  <si>
    <t>менее 150 кВт</t>
  </si>
  <si>
    <t xml:space="preserve">стоимость единицы электрической энергии с учетом стоимости мощности </t>
  </si>
  <si>
    <t>руб./кВт.ч</t>
  </si>
  <si>
    <t>-</t>
  </si>
  <si>
    <t>от 150 кВт до 670 кВт</t>
  </si>
  <si>
    <t>от 670 кВт до 10 МВт</t>
  </si>
  <si>
    <t>не менее 10 МВт</t>
  </si>
  <si>
    <t>1.1.</t>
  </si>
  <si>
    <t>средневзвешенная стоимость электроэнергии (мощности) &lt;3&gt;</t>
  </si>
  <si>
    <t xml:space="preserve">удельная стоимость электроэнергии (мощности) оптового рынка </t>
  </si>
  <si>
    <t>1.2.</t>
  </si>
  <si>
    <t>услуги по передаче единицы электрической энергии (мощности)</t>
  </si>
  <si>
    <t>1.3.</t>
  </si>
  <si>
    <t>инфраструктурные платежи &lt;1&gt;</t>
  </si>
  <si>
    <t>1.4.</t>
  </si>
  <si>
    <t>сбытовая надбавка гарантирующего поставщика, дифференцированная по подгруппам потребителей с учетом максимальной мощности энергопринимающих устройств:</t>
  </si>
  <si>
    <t>2.</t>
  </si>
  <si>
    <t>Трехставочный тариф, дифференцированный по подгруппам потребителей с учетом максимальной мощности энергопринимающих устройств</t>
  </si>
  <si>
    <r>
      <t xml:space="preserve">ставка стоимости единицы электрической мощности </t>
    </r>
    <r>
      <rPr>
        <sz val="8.4"/>
        <color theme="1"/>
        <rFont val="Times New Roman"/>
        <family val="1"/>
        <charset val="204"/>
      </rPr>
      <t>&lt;</t>
    </r>
    <r>
      <rPr>
        <sz val="12"/>
        <color theme="1"/>
        <rFont val="Times New Roman"/>
        <family val="1"/>
        <charset val="204"/>
      </rPr>
      <t>4&gt;</t>
    </r>
  </si>
  <si>
    <t>руб./кВт.мес.</t>
  </si>
  <si>
    <t>ставка стоимости единицы электрической мощности &lt;5&gt;</t>
  </si>
  <si>
    <t xml:space="preserve">ставка стоимости единицы электрической энергии </t>
  </si>
  <si>
    <t>руб./кВт.ч.</t>
  </si>
  <si>
    <t>2.1.</t>
  </si>
  <si>
    <t xml:space="preserve">средневзвешенная стоимость электрической энергии (мощности) </t>
  </si>
  <si>
    <t>ставка средневзвешенной стоимости единицы электрической расчетной мощности &lt;3&gt;</t>
  </si>
  <si>
    <t xml:space="preserve">удельная стоимость мощности оптового рынка </t>
  </si>
  <si>
    <t>ставка средневзвешенной стоимости единицы электрической энергии &lt;3&gt;</t>
  </si>
  <si>
    <t xml:space="preserve">удельная стоимость электрической энергии оптового рынка </t>
  </si>
  <si>
    <t>2.2.</t>
  </si>
  <si>
    <t>услуги по передаче электрической энергии (мощности)</t>
  </si>
  <si>
    <t>единая ставка на содержание электрических сетей &lt;5&gt;</t>
  </si>
  <si>
    <t>единая ставка на оплату технологического расхода (потерь) электроэнергии</t>
  </si>
  <si>
    <t>2.3.</t>
  </si>
  <si>
    <t>2.4.</t>
  </si>
  <si>
    <t>сбытовая надбавка гарантирующего поставщика, дифференцированная по подгруппам потребителей с учетом максимальной мощности энергопринимающих устройств</t>
  </si>
  <si>
    <t>2.4.1.</t>
  </si>
  <si>
    <t>сбытовая надбавка гарантирующего поставщика, дифференцированная по подгруппам потребителей с учетом максимальной мощности энергопринимающих устройств, применяемая к ставке средневзвешенной стоимости единицы электрической энергии трехставочного тарифа</t>
  </si>
  <si>
    <t>2.4.2.</t>
  </si>
  <si>
    <t>сбытовая надбавка гарантирующего поставщика, дифференцированная по подгруппам потребителей с учетом максимальной мощности энергопринимающих устройств, применяемая к ставке средневзвешенной стоимости единицы электрической расчетной мощности трехставочного тарифа</t>
  </si>
  <si>
    <t>3.</t>
  </si>
  <si>
    <r>
      <t xml:space="preserve">Одноставочные тарифы, дифференцированные по трем зонам суток и подгруппам потребителей с учетом максимальной мощности энергопринимающих устройств </t>
    </r>
    <r>
      <rPr>
        <b/>
        <sz val="12"/>
        <color theme="1"/>
        <rFont val="Calibri"/>
        <family val="2"/>
        <charset val="204"/>
      </rPr>
      <t>&lt;2&gt;</t>
    </r>
    <r>
      <rPr>
        <b/>
        <sz val="12"/>
        <color theme="1"/>
        <rFont val="Times New Roman"/>
        <family val="1"/>
        <charset val="204"/>
      </rPr>
      <t>:</t>
    </r>
  </si>
  <si>
    <t>3.1.</t>
  </si>
  <si>
    <t>- ночная зона, дифференцированная по подгруппам потребителей с учетом максимальной мощности энергопринимающих устройств</t>
  </si>
  <si>
    <t>3.1.1.</t>
  </si>
  <si>
    <t>удельная стоимость электроэнергии (мощности) оптового рынка</t>
  </si>
  <si>
    <t>3.1.2.</t>
  </si>
  <si>
    <t>3.1.3.</t>
  </si>
  <si>
    <t>руб./МВт.ч</t>
  </si>
  <si>
    <t>3.1.4.</t>
  </si>
  <si>
    <t>3.2.</t>
  </si>
  <si>
    <t>-полупиковая зона, дифференцированная по подгруппам потребителей с учетом максимальной мощности энергопринимающих устройств:</t>
  </si>
  <si>
    <t>3.2.1.</t>
  </si>
  <si>
    <t>3.2.2.</t>
  </si>
  <si>
    <t>3.2.3.</t>
  </si>
  <si>
    <t>3.2.4.</t>
  </si>
  <si>
    <t>3.3.</t>
  </si>
  <si>
    <t>-пиковая зона, дифференцированная по подгруппам потребителей с учетом максимальной мощности энергопринимающих устройств:</t>
  </si>
  <si>
    <t>3.3.1</t>
  </si>
  <si>
    <t>3.3.2.</t>
  </si>
  <si>
    <t>3.3.3.</t>
  </si>
  <si>
    <t>3.3.4.</t>
  </si>
  <si>
    <t>4.</t>
  </si>
  <si>
    <t>Одноставочные тарифы, дифференцированные по двум зонам суток и подгруппам потребителей с учетом максимальной мощности энергопринимающих устройств &lt;2&gt;</t>
  </si>
  <si>
    <t>4.1.</t>
  </si>
  <si>
    <t>4.1.1</t>
  </si>
  <si>
    <t>4.1.2.</t>
  </si>
  <si>
    <t>4.1.3.</t>
  </si>
  <si>
    <t>4.1.4.</t>
  </si>
  <si>
    <t>4.2.</t>
  </si>
  <si>
    <t>-дневная зона (пиковая и полупиковая), дифференцированная по подгруппам потребителей с учетом максимальной мощности энергопринимающих устройств</t>
  </si>
  <si>
    <t>4.2.1.</t>
  </si>
  <si>
    <t>4.2.2.</t>
  </si>
  <si>
    <t>4.2.3.</t>
  </si>
  <si>
    <t>4.2.4.</t>
  </si>
  <si>
    <t>&lt;1&gt; Инфраструктурными платежами следует считать платежи за услуги, оказание которых является неотъемлемой частью процесса снабжения электрической энергией потребителей и размер платы за которые в соответствии с законодательством Российской Федерации подлежит государственному регулированию, за исключением услуг по передаче электрической энергии.</t>
  </si>
  <si>
    <t>&lt;2&gt; Тарифные ставки по зонам суток применяются при наличии у потребителя прибора учета электрической энергии (многотарифного счетчика), принятого к учету энергоснабжающей организацией. Интервалы тарифных зон суток по месяцам устанавливаются приказом Федеральной службы по тарифам.</t>
  </si>
  <si>
    <t>&lt;3&gt; Учитывается при определении стоимости электрической энергии (мощности), реализуемой на розничных рынках по регулируемым ценам (тарифам), оплаты отклонений фактических объемов потребления электрической энергии (мощности) от договорных, возмещения расходов в связи с изменением договорного объема потребления электрической энергии (мощности) в соответствии с приказом Федеральной слудбы по тарифам от 30.11.2010 г. № 364-э/4.</t>
  </si>
  <si>
    <t>&lt;4&gt; Ставка стоимости единицы электрической мощности, оплачиваемой потребителем (покупателем в отношении указанного потребителя) в расчетный период в соответствии с положениями функционирования розничных рынков электрической энергии, утвержденными постановлением Правительства Российской Федерации от 04.05.2012 г. № 442.</t>
  </si>
  <si>
    <t>&lt;5&gt; Ставка стоимости единицы электрической мощности, определяемой в соответствии с Правилами недискриминационного доступа к услугам по передаче электрической энергии, утвержденными постановлением Правительства Российской Федерации от 27.12.2004 г. № 861.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</si>
</sst>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,##0.0000"/>
    <numFmt numFmtId="166" formatCode="0.00000"/>
    <numFmt numFmtId="167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top" wrapText="1"/>
    </xf>
    <xf numFmtId="0" fontId="3" fillId="2" borderId="0" xfId="0" applyFont="1" applyFill="1" applyAlignment="1">
      <alignment horizontal="justify" vertical="top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5" fontId="7" fillId="2" borderId="3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left" vertical="top" wrapText="1"/>
    </xf>
    <xf numFmtId="164" fontId="7" fillId="2" borderId="5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164" fontId="7" fillId="2" borderId="3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wrapText="1"/>
    </xf>
    <xf numFmtId="166" fontId="7" fillId="2" borderId="3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166" fontId="7" fillId="2" borderId="5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0" fontId="7" fillId="2" borderId="3" xfId="0" applyFont="1" applyFill="1" applyBorder="1" applyAlignment="1"/>
    <xf numFmtId="0" fontId="1" fillId="2" borderId="5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166" fontId="7" fillId="2" borderId="3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wrapText="1"/>
    </xf>
    <xf numFmtId="0" fontId="7" fillId="2" borderId="10" xfId="0" applyFont="1" applyFill="1" applyBorder="1" applyAlignme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4" fontId="6" fillId="2" borderId="5" xfId="0" applyNumberFormat="1" applyFont="1" applyFill="1" applyBorder="1" applyAlignment="1">
      <alignment horizontal="center" wrapText="1"/>
    </xf>
    <xf numFmtId="4" fontId="7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 wrapText="1"/>
    </xf>
    <xf numFmtId="165" fontId="6" fillId="2" borderId="3" xfId="0" applyNumberFormat="1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left" wrapText="1"/>
    </xf>
    <xf numFmtId="164" fontId="1" fillId="2" borderId="8" xfId="0" applyNumberFormat="1" applyFont="1" applyFill="1" applyBorder="1" applyAlignment="1"/>
    <xf numFmtId="164" fontId="1" fillId="2" borderId="9" xfId="0" applyNumberFormat="1" applyFont="1" applyFill="1" applyBorder="1" applyAlignment="1"/>
    <xf numFmtId="167" fontId="7" fillId="2" borderId="7" xfId="0" applyNumberFormat="1" applyFont="1" applyFill="1" applyBorder="1" applyAlignment="1">
      <alignment horizontal="left" wrapText="1"/>
    </xf>
    <xf numFmtId="167" fontId="1" fillId="2" borderId="8" xfId="0" applyNumberFormat="1" applyFont="1" applyFill="1" applyBorder="1" applyAlignment="1"/>
    <xf numFmtId="167" fontId="1" fillId="2" borderId="9" xfId="0" applyNumberFormat="1" applyFont="1" applyFill="1" applyBorder="1" applyAlignment="1"/>
    <xf numFmtId="167" fontId="7" fillId="2" borderId="5" xfId="0" applyNumberFormat="1" applyFont="1" applyFill="1" applyBorder="1" applyAlignment="1">
      <alignment horizontal="center" wrapText="1"/>
    </xf>
    <xf numFmtId="166" fontId="7" fillId="2" borderId="5" xfId="0" applyNumberFormat="1" applyFont="1" applyFill="1" applyBorder="1" applyAlignment="1">
      <alignment horizontal="center" vertical="top" wrapText="1"/>
    </xf>
    <xf numFmtId="166" fontId="7" fillId="2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justify"/>
    </xf>
    <xf numFmtId="0" fontId="1" fillId="2" borderId="0" xfId="0" applyFont="1" applyFill="1" applyAlignment="1">
      <alignment horizontal="left" wrapText="1"/>
    </xf>
    <xf numFmtId="49" fontId="1" fillId="2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1082;%20&#1087;&#1088;&#1080;&#1082;&#1072;&#1079;&#1091;%20120-01&#1101;_13%20&#1086;&#1090;%2026%20&#1076;&#1077;&#1082;&#1072;&#1073;&#1088;&#1103;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пля-продажа "/>
      <sheetName val="энергоснабжение"/>
    </sheetNames>
    <sheetDataSet>
      <sheetData sheetId="0">
        <row r="19">
          <cell r="D19">
            <v>1.4291700000000001</v>
          </cell>
          <cell r="E19">
            <v>1.4066400000000001</v>
          </cell>
        </row>
        <row r="20">
          <cell r="D20">
            <v>1.3911690000000001</v>
          </cell>
          <cell r="E20">
            <v>1.27633</v>
          </cell>
        </row>
        <row r="23">
          <cell r="D23">
            <v>4.0280000000000003E-2</v>
          </cell>
          <cell r="E23">
            <v>0.11834</v>
          </cell>
        </row>
        <row r="24">
          <cell r="D24">
            <v>3.6859999999999997E-2</v>
          </cell>
          <cell r="E24">
            <v>0.10827000000000001</v>
          </cell>
        </row>
        <row r="25">
          <cell r="D25">
            <v>2.3529999999999999E-2</v>
          </cell>
          <cell r="E25">
            <v>6.9129999999999997E-2</v>
          </cell>
        </row>
        <row r="26">
          <cell r="D26">
            <v>1.255E-2</v>
          </cell>
          <cell r="E26">
            <v>3.687E-2</v>
          </cell>
        </row>
        <row r="46">
          <cell r="D46">
            <v>317.31887999999998</v>
          </cell>
          <cell r="E46">
            <v>316.21589</v>
          </cell>
        </row>
        <row r="47">
          <cell r="D47">
            <v>310.35884999999996</v>
          </cell>
          <cell r="E47">
            <v>310.35884999999996</v>
          </cell>
        </row>
        <row r="48">
          <cell r="D48">
            <v>0.93062999999999996</v>
          </cell>
          <cell r="E48">
            <v>0.92271000000000003</v>
          </cell>
        </row>
        <row r="49">
          <cell r="D49">
            <v>0.91045000000000009</v>
          </cell>
          <cell r="E49">
            <v>0.91045000000000009</v>
          </cell>
        </row>
        <row r="53">
          <cell r="D53">
            <v>2.8299999999999999E-2</v>
          </cell>
          <cell r="E53">
            <v>8.3140000000000006E-2</v>
          </cell>
        </row>
        <row r="54">
          <cell r="D54">
            <v>2.589E-2</v>
          </cell>
          <cell r="E54">
            <v>7.6069999999999999E-2</v>
          </cell>
        </row>
        <row r="55">
          <cell r="D55">
            <v>1.653E-2</v>
          </cell>
          <cell r="E55">
            <v>4.8570000000000002E-2</v>
          </cell>
        </row>
        <row r="56">
          <cell r="D56">
            <v>8.8199999999999997E-3</v>
          </cell>
          <cell r="E56">
            <v>2.5899999999999999E-2</v>
          </cell>
        </row>
        <row r="58">
          <cell r="D58">
            <v>9.7525200000000005</v>
          </cell>
          <cell r="E58">
            <v>28.650500000000001</v>
          </cell>
        </row>
        <row r="59">
          <cell r="D59">
            <v>8.9230699999999992</v>
          </cell>
          <cell r="E59">
            <v>26.213789999999999</v>
          </cell>
        </row>
        <row r="60">
          <cell r="D60">
            <v>5.6972800000000001</v>
          </cell>
          <cell r="E60">
            <v>16.737210000000001</v>
          </cell>
        </row>
        <row r="61">
          <cell r="D61">
            <v>3.0382699999999998</v>
          </cell>
          <cell r="E61">
            <v>8.9256899999999995</v>
          </cell>
        </row>
        <row r="72">
          <cell r="D72">
            <v>0.93049999999999999</v>
          </cell>
          <cell r="E72">
            <v>0.92259999999999998</v>
          </cell>
        </row>
        <row r="73">
          <cell r="D73">
            <v>1.3911690000000001</v>
          </cell>
          <cell r="E73">
            <v>1.38107</v>
          </cell>
        </row>
        <row r="76">
          <cell r="D76">
            <v>2.8289999999999999E-2</v>
          </cell>
          <cell r="E76">
            <v>8.3110000000000003E-2</v>
          </cell>
        </row>
        <row r="77">
          <cell r="D77">
            <v>2.588E-2</v>
          </cell>
          <cell r="E77">
            <v>7.6039999999999996E-2</v>
          </cell>
        </row>
        <row r="78">
          <cell r="D78">
            <v>1.653E-2</v>
          </cell>
          <cell r="E78">
            <v>4.8550000000000003E-2</v>
          </cell>
        </row>
        <row r="79">
          <cell r="D79">
            <v>8.8100000000000001E-3</v>
          </cell>
          <cell r="E79">
            <v>2.589E-2</v>
          </cell>
        </row>
        <row r="89">
          <cell r="D89">
            <v>1.4292</v>
          </cell>
          <cell r="E89">
            <v>1.4065999999999999</v>
          </cell>
        </row>
        <row r="93">
          <cell r="D93">
            <v>4.0280000000000003E-2</v>
          </cell>
          <cell r="E93">
            <v>0.11833</v>
          </cell>
        </row>
        <row r="94">
          <cell r="D94">
            <v>3.6850000000000001E-2</v>
          </cell>
          <cell r="E94">
            <v>0.10827000000000001</v>
          </cell>
        </row>
        <row r="95">
          <cell r="D95">
            <v>2.3529999999999999E-2</v>
          </cell>
          <cell r="E95">
            <v>6.9129999999999997E-2</v>
          </cell>
        </row>
        <row r="96">
          <cell r="D96">
            <v>1.255E-2</v>
          </cell>
          <cell r="E96">
            <v>3.687E-2</v>
          </cell>
        </row>
        <row r="106">
          <cell r="D106">
            <v>3.1778000000000004</v>
          </cell>
          <cell r="E106">
            <v>3.1086</v>
          </cell>
        </row>
        <row r="110">
          <cell r="D110">
            <v>0.10219</v>
          </cell>
          <cell r="E110">
            <v>0.30020000000000002</v>
          </cell>
        </row>
        <row r="111">
          <cell r="D111">
            <v>9.35E-2</v>
          </cell>
          <cell r="E111">
            <v>0.27467000000000003</v>
          </cell>
        </row>
        <row r="112">
          <cell r="D112">
            <v>5.9700000000000003E-2</v>
          </cell>
          <cell r="E112">
            <v>0.17537</v>
          </cell>
        </row>
        <row r="113">
          <cell r="D113">
            <v>3.184E-2</v>
          </cell>
          <cell r="E113">
            <v>9.3520000000000006E-2</v>
          </cell>
        </row>
        <row r="128">
          <cell r="D128">
            <v>2.8289999999999999E-2</v>
          </cell>
          <cell r="E128">
            <v>8.3110000000000003E-2</v>
          </cell>
        </row>
        <row r="129">
          <cell r="D129">
            <v>2.588E-2</v>
          </cell>
          <cell r="E129">
            <v>7.6039999999999996E-2</v>
          </cell>
        </row>
        <row r="130">
          <cell r="D130">
            <v>1.653E-2</v>
          </cell>
          <cell r="E130">
            <v>4.8550000000000003E-2</v>
          </cell>
        </row>
        <row r="131">
          <cell r="D131">
            <v>8.8100000000000001E-3</v>
          </cell>
          <cell r="E131">
            <v>2.589E-2</v>
          </cell>
        </row>
        <row r="141">
          <cell r="D141">
            <v>2.0793000000000004</v>
          </cell>
          <cell r="E141">
            <v>2.0529000000000002</v>
          </cell>
        </row>
        <row r="145">
          <cell r="D145">
            <v>6.2719999999999998E-2</v>
          </cell>
          <cell r="E145">
            <v>0.18426999999999999</v>
          </cell>
        </row>
        <row r="146">
          <cell r="D146">
            <v>5.7389999999999997E-2</v>
          </cell>
          <cell r="E146">
            <v>0.16858999999999999</v>
          </cell>
        </row>
        <row r="147">
          <cell r="D147">
            <v>3.6639999999999999E-2</v>
          </cell>
          <cell r="E147">
            <v>0.10764</v>
          </cell>
        </row>
        <row r="148">
          <cell r="D148">
            <v>1.9539999999999998E-2</v>
          </cell>
          <cell r="E148">
            <v>5.7410000000000003E-2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abSelected="1" topLeftCell="A148" zoomScale="75" zoomScaleNormal="75" workbookViewId="0">
      <selection activeCell="I13" sqref="I13"/>
    </sheetView>
  </sheetViews>
  <sheetFormatPr defaultColWidth="8.85546875" defaultRowHeight="15" x14ac:dyDescent="0.25"/>
  <cols>
    <col min="1" max="1" width="6.28515625" style="1" customWidth="1"/>
    <col min="2" max="2" width="78.7109375" style="1" customWidth="1"/>
    <col min="3" max="3" width="16" style="1" customWidth="1"/>
    <col min="4" max="4" width="13" style="1" customWidth="1"/>
    <col min="5" max="5" width="10" style="1" customWidth="1"/>
    <col min="6" max="6" width="13" style="1" customWidth="1"/>
    <col min="7" max="7" width="12" style="1" customWidth="1"/>
    <col min="8" max="8" width="12.85546875" style="1" customWidth="1"/>
    <col min="9" max="9" width="10.28515625" style="1" customWidth="1"/>
    <col min="10" max="10" width="11.7109375" style="1" customWidth="1"/>
    <col min="11" max="11" width="13.140625" style="1" customWidth="1"/>
    <col min="12" max="16384" width="8.85546875" style="1"/>
  </cols>
  <sheetData>
    <row r="1" spans="1:11" ht="18.75" x14ac:dyDescent="0.3">
      <c r="C1" s="2"/>
      <c r="D1" s="2"/>
      <c r="E1" s="3"/>
      <c r="G1" s="4" t="s">
        <v>0</v>
      </c>
      <c r="H1" s="3"/>
      <c r="I1" s="3"/>
      <c r="J1" s="3"/>
      <c r="K1" s="3"/>
    </row>
    <row r="2" spans="1:11" ht="75" customHeight="1" x14ac:dyDescent="0.25">
      <c r="C2" s="5"/>
      <c r="D2" s="5"/>
      <c r="E2" s="3"/>
      <c r="G2" s="6" t="s">
        <v>1</v>
      </c>
      <c r="H2" s="3"/>
      <c r="I2" s="3"/>
      <c r="J2" s="3"/>
      <c r="K2" s="3"/>
    </row>
    <row r="3" spans="1:11" ht="11.45" hidden="1" customHeight="1" x14ac:dyDescent="0.25"/>
    <row r="4" spans="1:11" ht="95.25" customHeight="1" x14ac:dyDescent="0.3">
      <c r="A4" s="7" t="s">
        <v>2</v>
      </c>
      <c r="B4" s="7"/>
      <c r="C4" s="7"/>
      <c r="D4" s="7"/>
      <c r="E4" s="4"/>
      <c r="F4" s="4"/>
      <c r="G4" s="4"/>
      <c r="H4" s="4"/>
      <c r="I4" s="4"/>
      <c r="J4" s="4"/>
      <c r="K4" s="4"/>
    </row>
    <row r="5" spans="1:11" ht="25.15" customHeight="1" x14ac:dyDescent="0.3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.75" x14ac:dyDescent="0.25">
      <c r="A6" s="10" t="s">
        <v>4</v>
      </c>
      <c r="B6" s="10" t="s">
        <v>5</v>
      </c>
      <c r="C6" s="10" t="s">
        <v>6</v>
      </c>
      <c r="D6" s="11" t="s">
        <v>7</v>
      </c>
      <c r="E6" s="12"/>
      <c r="F6" s="13"/>
      <c r="G6" s="13"/>
      <c r="H6" s="11" t="s">
        <v>8</v>
      </c>
      <c r="I6" s="12"/>
      <c r="J6" s="13"/>
      <c r="K6" s="13"/>
    </row>
    <row r="7" spans="1:11" ht="15.75" x14ac:dyDescent="0.25">
      <c r="A7" s="14"/>
      <c r="B7" s="14"/>
      <c r="C7" s="14"/>
      <c r="D7" s="11" t="s">
        <v>9</v>
      </c>
      <c r="E7" s="12"/>
      <c r="F7" s="13"/>
      <c r="G7" s="13"/>
      <c r="H7" s="11" t="s">
        <v>9</v>
      </c>
      <c r="I7" s="12"/>
      <c r="J7" s="13"/>
      <c r="K7" s="13"/>
    </row>
    <row r="8" spans="1:11" s="17" customFormat="1" ht="15.75" x14ac:dyDescent="0.25">
      <c r="A8" s="15"/>
      <c r="B8" s="15"/>
      <c r="C8" s="15"/>
      <c r="D8" s="16" t="s">
        <v>10</v>
      </c>
      <c r="E8" s="16" t="s">
        <v>11</v>
      </c>
      <c r="F8" s="16" t="s">
        <v>12</v>
      </c>
      <c r="G8" s="16" t="s">
        <v>13</v>
      </c>
      <c r="H8" s="16" t="s">
        <v>10</v>
      </c>
      <c r="I8" s="16" t="s">
        <v>11</v>
      </c>
      <c r="J8" s="16" t="s">
        <v>12</v>
      </c>
      <c r="K8" s="16" t="s">
        <v>13</v>
      </c>
    </row>
    <row r="9" spans="1:11" s="17" customFormat="1" ht="15.75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</row>
    <row r="10" spans="1:11" ht="20.45" customHeight="1" x14ac:dyDescent="0.25">
      <c r="A10" s="18"/>
      <c r="B10" s="19" t="s">
        <v>14</v>
      </c>
      <c r="C10" s="20"/>
      <c r="D10" s="20"/>
      <c r="E10" s="20"/>
      <c r="F10" s="20"/>
      <c r="G10" s="20"/>
      <c r="H10" s="20"/>
      <c r="I10" s="20"/>
      <c r="J10" s="20"/>
      <c r="K10" s="21"/>
    </row>
    <row r="11" spans="1:11" ht="19.899999999999999" customHeight="1" x14ac:dyDescent="0.25">
      <c r="A11" s="22" t="s">
        <v>15</v>
      </c>
      <c r="B11" s="23" t="s">
        <v>16</v>
      </c>
      <c r="C11" s="24"/>
      <c r="D11" s="24"/>
      <c r="E11" s="24"/>
      <c r="F11" s="13"/>
      <c r="G11" s="13"/>
      <c r="H11" s="13"/>
      <c r="I11" s="13"/>
      <c r="J11" s="13"/>
      <c r="K11" s="13"/>
    </row>
    <row r="12" spans="1:11" ht="19.899999999999999" customHeight="1" x14ac:dyDescent="0.25">
      <c r="A12" s="25"/>
      <c r="B12" s="26" t="s">
        <v>17</v>
      </c>
      <c r="C12" s="20"/>
      <c r="D12" s="20"/>
      <c r="E12" s="20"/>
      <c r="F12" s="20"/>
      <c r="G12" s="20"/>
      <c r="H12" s="20"/>
      <c r="I12" s="20"/>
      <c r="J12" s="20"/>
      <c r="K12" s="21"/>
    </row>
    <row r="13" spans="1:11" ht="22.15" customHeight="1" x14ac:dyDescent="0.25">
      <c r="A13" s="27"/>
      <c r="B13" s="28" t="s">
        <v>18</v>
      </c>
      <c r="C13" s="29" t="s">
        <v>19</v>
      </c>
      <c r="D13" s="30">
        <f>D20+D22+D23+D25</f>
        <v>2.27983</v>
      </c>
      <c r="E13" s="31" t="s">
        <v>20</v>
      </c>
      <c r="F13" s="30">
        <f t="shared" ref="F13:K13" si="0">F20+F22+F23+F25</f>
        <v>2.5895100000000002</v>
      </c>
      <c r="G13" s="30">
        <f t="shared" si="0"/>
        <v>3.6457100000000002</v>
      </c>
      <c r="H13" s="30">
        <f>H20+H22+H23+H25</f>
        <v>2.3377645612789686</v>
      </c>
      <c r="I13" s="32" t="s">
        <v>20</v>
      </c>
      <c r="J13" s="30">
        <f t="shared" si="0"/>
        <v>2.6459345612789686</v>
      </c>
      <c r="K13" s="30">
        <f t="shared" si="0"/>
        <v>3.7017945612789687</v>
      </c>
    </row>
    <row r="14" spans="1:11" ht="17.45" customHeight="1" x14ac:dyDescent="0.25">
      <c r="A14" s="27"/>
      <c r="B14" s="26" t="s">
        <v>21</v>
      </c>
      <c r="C14" s="20"/>
      <c r="D14" s="20"/>
      <c r="E14" s="20"/>
      <c r="F14" s="20"/>
      <c r="G14" s="20"/>
      <c r="H14" s="20"/>
      <c r="I14" s="20"/>
      <c r="J14" s="20"/>
      <c r="K14" s="21"/>
    </row>
    <row r="15" spans="1:11" ht="21" customHeight="1" x14ac:dyDescent="0.25">
      <c r="A15" s="27"/>
      <c r="B15" s="28" t="s">
        <v>18</v>
      </c>
      <c r="C15" s="29" t="s">
        <v>19</v>
      </c>
      <c r="D15" s="30">
        <f t="shared" ref="D15" si="1">D20+D22+D23+D26</f>
        <v>2.2764099999999998</v>
      </c>
      <c r="E15" s="31" t="s">
        <v>20</v>
      </c>
      <c r="F15" s="30">
        <f t="shared" ref="F15:K15" si="2">F20+F22+F23+F26</f>
        <v>2.58609</v>
      </c>
      <c r="G15" s="30">
        <f t="shared" si="2"/>
        <v>3.64229</v>
      </c>
      <c r="H15" s="30">
        <f t="shared" si="2"/>
        <v>2.3276945612789688</v>
      </c>
      <c r="I15" s="32" t="s">
        <v>20</v>
      </c>
      <c r="J15" s="30">
        <f t="shared" si="2"/>
        <v>2.6358645612789688</v>
      </c>
      <c r="K15" s="30">
        <f t="shared" si="2"/>
        <v>3.6917245612789689</v>
      </c>
    </row>
    <row r="16" spans="1:11" ht="19.899999999999999" customHeight="1" x14ac:dyDescent="0.25">
      <c r="A16" s="27"/>
      <c r="B16" s="26" t="s">
        <v>22</v>
      </c>
      <c r="C16" s="20"/>
      <c r="D16" s="20"/>
      <c r="E16" s="20"/>
      <c r="F16" s="20"/>
      <c r="G16" s="20"/>
      <c r="H16" s="20"/>
      <c r="I16" s="20"/>
      <c r="J16" s="20"/>
      <c r="K16" s="21"/>
    </row>
    <row r="17" spans="1:11" ht="20.45" customHeight="1" x14ac:dyDescent="0.25">
      <c r="A17" s="27"/>
      <c r="B17" s="28" t="s">
        <v>18</v>
      </c>
      <c r="C17" s="29" t="s">
        <v>19</v>
      </c>
      <c r="D17" s="30">
        <f t="shared" ref="D17" si="3">D20+D22+D23+D27</f>
        <v>2.26308</v>
      </c>
      <c r="E17" s="31" t="s">
        <v>20</v>
      </c>
      <c r="F17" s="30">
        <f t="shared" ref="F17:K17" si="4">F20+F22+F23+F27</f>
        <v>2.5727600000000002</v>
      </c>
      <c r="G17" s="30">
        <f t="shared" si="4"/>
        <v>3.6289600000000002</v>
      </c>
      <c r="H17" s="30">
        <f t="shared" si="4"/>
        <v>2.2885545612789686</v>
      </c>
      <c r="I17" s="32" t="s">
        <v>20</v>
      </c>
      <c r="J17" s="30">
        <f t="shared" si="4"/>
        <v>2.5967245612789687</v>
      </c>
      <c r="K17" s="30">
        <f t="shared" si="4"/>
        <v>3.6525845612789687</v>
      </c>
    </row>
    <row r="18" spans="1:11" ht="23.45" customHeight="1" x14ac:dyDescent="0.25">
      <c r="A18" s="27"/>
      <c r="B18" s="26" t="s">
        <v>23</v>
      </c>
      <c r="C18" s="20"/>
      <c r="D18" s="20"/>
      <c r="E18" s="20"/>
      <c r="F18" s="20"/>
      <c r="G18" s="20"/>
      <c r="H18" s="20"/>
      <c r="I18" s="20"/>
      <c r="J18" s="20"/>
      <c r="K18" s="21"/>
    </row>
    <row r="19" spans="1:11" ht="22.15" customHeight="1" x14ac:dyDescent="0.25">
      <c r="A19" s="33"/>
      <c r="B19" s="28" t="s">
        <v>18</v>
      </c>
      <c r="C19" s="29" t="s">
        <v>19</v>
      </c>
      <c r="D19" s="30">
        <f t="shared" ref="D19" si="5">D20+D22+D23+D28</f>
        <v>2.2521</v>
      </c>
      <c r="E19" s="31" t="s">
        <v>20</v>
      </c>
      <c r="F19" s="30">
        <f>F20+F22+F23+F28</f>
        <v>2.5617800000000002</v>
      </c>
      <c r="G19" s="30">
        <f>G20+G22+G23+G28</f>
        <v>3.6179800000000002</v>
      </c>
      <c r="H19" s="30">
        <f>H20+H22+H23+H28</f>
        <v>2.2562945612789687</v>
      </c>
      <c r="I19" s="32" t="s">
        <v>20</v>
      </c>
      <c r="J19" s="30">
        <f>J20+J22+J23+J28</f>
        <v>2.5644645612789687</v>
      </c>
      <c r="K19" s="30">
        <f>K20+K22+K23+K28</f>
        <v>3.6203245612789687</v>
      </c>
    </row>
    <row r="20" spans="1:11" ht="24.6" customHeight="1" x14ac:dyDescent="0.25">
      <c r="A20" s="22" t="s">
        <v>24</v>
      </c>
      <c r="B20" s="34" t="s">
        <v>25</v>
      </c>
      <c r="C20" s="29" t="s">
        <v>19</v>
      </c>
      <c r="D20" s="35">
        <f>'[1]купля-продажа '!D19</f>
        <v>1.4291700000000001</v>
      </c>
      <c r="E20" s="31" t="s">
        <v>20</v>
      </c>
      <c r="F20" s="36">
        <f>D20</f>
        <v>1.4291700000000001</v>
      </c>
      <c r="G20" s="36">
        <f>D20</f>
        <v>1.4291700000000001</v>
      </c>
      <c r="H20" s="36">
        <f>'[1]купля-продажа '!E19</f>
        <v>1.4066400000000001</v>
      </c>
      <c r="I20" s="32" t="s">
        <v>20</v>
      </c>
      <c r="J20" s="36">
        <f>H20</f>
        <v>1.4066400000000001</v>
      </c>
      <c r="K20" s="36">
        <f>H20</f>
        <v>1.4066400000000001</v>
      </c>
    </row>
    <row r="21" spans="1:11" ht="29.45" customHeight="1" x14ac:dyDescent="0.25">
      <c r="A21" s="33"/>
      <c r="B21" s="37" t="s">
        <v>26</v>
      </c>
      <c r="C21" s="29" t="s">
        <v>19</v>
      </c>
      <c r="D21" s="35">
        <f>'[1]купля-продажа '!D20</f>
        <v>1.3911690000000001</v>
      </c>
      <c r="E21" s="31" t="s">
        <v>20</v>
      </c>
      <c r="F21" s="36">
        <f>D21</f>
        <v>1.3911690000000001</v>
      </c>
      <c r="G21" s="36">
        <f>D21</f>
        <v>1.3911690000000001</v>
      </c>
      <c r="H21" s="36">
        <f>'[1]купля-продажа '!E20</f>
        <v>1.27633</v>
      </c>
      <c r="I21" s="32" t="s">
        <v>20</v>
      </c>
      <c r="J21" s="36">
        <f>H21</f>
        <v>1.27633</v>
      </c>
      <c r="K21" s="36">
        <f>H21</f>
        <v>1.27633</v>
      </c>
    </row>
    <row r="22" spans="1:11" ht="29.45" customHeight="1" x14ac:dyDescent="0.25">
      <c r="A22" s="38" t="s">
        <v>27</v>
      </c>
      <c r="B22" s="37" t="s">
        <v>28</v>
      </c>
      <c r="C22" s="29" t="s">
        <v>19</v>
      </c>
      <c r="D22" s="39">
        <v>0.80764999999999998</v>
      </c>
      <c r="E22" s="40" t="s">
        <v>20</v>
      </c>
      <c r="F22" s="36">
        <v>1.1173299999999999</v>
      </c>
      <c r="G22" s="36">
        <v>2.17353</v>
      </c>
      <c r="H22" s="16">
        <v>0.80996000000000001</v>
      </c>
      <c r="I22" s="16" t="s">
        <v>20</v>
      </c>
      <c r="J22" s="16">
        <v>1.1181300000000001</v>
      </c>
      <c r="K22" s="16">
        <v>2.1739899999999999</v>
      </c>
    </row>
    <row r="23" spans="1:11" ht="21" customHeight="1" x14ac:dyDescent="0.25">
      <c r="A23" s="41" t="s">
        <v>29</v>
      </c>
      <c r="B23" s="42" t="s">
        <v>30</v>
      </c>
      <c r="C23" s="29" t="s">
        <v>19</v>
      </c>
      <c r="D23" s="39">
        <v>2.7299999999999998E-3</v>
      </c>
      <c r="E23" s="31" t="s">
        <v>20</v>
      </c>
      <c r="F23" s="36">
        <f>D23</f>
        <v>2.7299999999999998E-3</v>
      </c>
      <c r="G23" s="36">
        <f>D23</f>
        <v>2.7299999999999998E-3</v>
      </c>
      <c r="H23" s="43">
        <f>2.82456127896859/1000</f>
        <v>2.8245612789685902E-3</v>
      </c>
      <c r="I23" s="43" t="s">
        <v>20</v>
      </c>
      <c r="J23" s="43">
        <f>H23</f>
        <v>2.8245612789685902E-3</v>
      </c>
      <c r="K23" s="43">
        <f>H23</f>
        <v>2.8245612789685902E-3</v>
      </c>
    </row>
    <row r="24" spans="1:11" ht="30.6" customHeight="1" x14ac:dyDescent="0.25">
      <c r="A24" s="22" t="s">
        <v>31</v>
      </c>
      <c r="B24" s="44" t="s">
        <v>32</v>
      </c>
      <c r="C24" s="45"/>
      <c r="D24" s="45"/>
      <c r="E24" s="45"/>
      <c r="F24" s="46"/>
      <c r="G24" s="46"/>
      <c r="H24" s="46"/>
      <c r="I24" s="46"/>
      <c r="J24" s="46"/>
      <c r="K24" s="47"/>
    </row>
    <row r="25" spans="1:11" ht="13.9" customHeight="1" x14ac:dyDescent="0.25">
      <c r="A25" s="27"/>
      <c r="B25" s="28" t="s">
        <v>17</v>
      </c>
      <c r="C25" s="29" t="str">
        <f>C23</f>
        <v>руб./кВт.ч</v>
      </c>
      <c r="D25" s="48">
        <f>'[1]купля-продажа '!D23</f>
        <v>4.0280000000000003E-2</v>
      </c>
      <c r="E25" s="48" t="s">
        <v>20</v>
      </c>
      <c r="F25" s="48">
        <f>D25</f>
        <v>4.0280000000000003E-2</v>
      </c>
      <c r="G25" s="48">
        <f>D25</f>
        <v>4.0280000000000003E-2</v>
      </c>
      <c r="H25" s="43">
        <f>'[1]купля-продажа '!E23</f>
        <v>0.11834</v>
      </c>
      <c r="I25" s="43" t="s">
        <v>20</v>
      </c>
      <c r="J25" s="43">
        <f>H25</f>
        <v>0.11834</v>
      </c>
      <c r="K25" s="43">
        <f>H25</f>
        <v>0.11834</v>
      </c>
    </row>
    <row r="26" spans="1:11" ht="13.9" customHeight="1" x14ac:dyDescent="0.25">
      <c r="A26" s="27"/>
      <c r="B26" s="42" t="s">
        <v>21</v>
      </c>
      <c r="C26" s="49" t="str">
        <f>C25</f>
        <v>руб./кВт.ч</v>
      </c>
      <c r="D26" s="48">
        <f>'[1]купля-продажа '!D24</f>
        <v>3.6859999999999997E-2</v>
      </c>
      <c r="E26" s="48" t="s">
        <v>20</v>
      </c>
      <c r="F26" s="48">
        <f t="shared" ref="F26:F28" si="6">D26</f>
        <v>3.6859999999999997E-2</v>
      </c>
      <c r="G26" s="48">
        <f t="shared" ref="G26:G28" si="7">D26</f>
        <v>3.6859999999999997E-2</v>
      </c>
      <c r="H26" s="43">
        <f>'[1]купля-продажа '!E24</f>
        <v>0.10827000000000001</v>
      </c>
      <c r="I26" s="43" t="s">
        <v>20</v>
      </c>
      <c r="J26" s="43">
        <f t="shared" ref="J26:J28" si="8">H26</f>
        <v>0.10827000000000001</v>
      </c>
      <c r="K26" s="43">
        <f t="shared" ref="K26:K28" si="9">H26</f>
        <v>0.10827000000000001</v>
      </c>
    </row>
    <row r="27" spans="1:11" ht="13.9" customHeight="1" x14ac:dyDescent="0.25">
      <c r="A27" s="27"/>
      <c r="B27" s="42" t="s">
        <v>22</v>
      </c>
      <c r="C27" s="49" t="str">
        <f>C25</f>
        <v>руб./кВт.ч</v>
      </c>
      <c r="D27" s="48">
        <f>'[1]купля-продажа '!D25</f>
        <v>2.3529999999999999E-2</v>
      </c>
      <c r="E27" s="48" t="s">
        <v>20</v>
      </c>
      <c r="F27" s="48">
        <f t="shared" si="6"/>
        <v>2.3529999999999999E-2</v>
      </c>
      <c r="G27" s="48">
        <f t="shared" si="7"/>
        <v>2.3529999999999999E-2</v>
      </c>
      <c r="H27" s="43">
        <f>'[1]купля-продажа '!E25</f>
        <v>6.9129999999999997E-2</v>
      </c>
      <c r="I27" s="43" t="s">
        <v>20</v>
      </c>
      <c r="J27" s="43">
        <f t="shared" si="8"/>
        <v>6.9129999999999997E-2</v>
      </c>
      <c r="K27" s="43">
        <f t="shared" si="9"/>
        <v>6.9129999999999997E-2</v>
      </c>
    </row>
    <row r="28" spans="1:11" ht="13.9" customHeight="1" x14ac:dyDescent="0.25">
      <c r="A28" s="33"/>
      <c r="B28" s="42" t="s">
        <v>23</v>
      </c>
      <c r="C28" s="49" t="str">
        <f>C26</f>
        <v>руб./кВт.ч</v>
      </c>
      <c r="D28" s="48">
        <f>'[1]купля-продажа '!D26</f>
        <v>1.255E-2</v>
      </c>
      <c r="E28" s="48" t="s">
        <v>20</v>
      </c>
      <c r="F28" s="48">
        <f t="shared" si="6"/>
        <v>1.255E-2</v>
      </c>
      <c r="G28" s="48">
        <f t="shared" si="7"/>
        <v>1.255E-2</v>
      </c>
      <c r="H28" s="43">
        <f>'[1]купля-продажа '!E26</f>
        <v>3.687E-2</v>
      </c>
      <c r="I28" s="43" t="s">
        <v>20</v>
      </c>
      <c r="J28" s="43">
        <f t="shared" si="8"/>
        <v>3.687E-2</v>
      </c>
      <c r="K28" s="43">
        <f t="shared" si="9"/>
        <v>3.687E-2</v>
      </c>
    </row>
    <row r="29" spans="1:11" x14ac:dyDescent="0.25">
      <c r="A29" s="22" t="s">
        <v>33</v>
      </c>
      <c r="B29" s="50" t="s">
        <v>34</v>
      </c>
      <c r="C29" s="23"/>
      <c r="D29" s="23"/>
      <c r="E29" s="24"/>
      <c r="F29" s="13"/>
      <c r="G29" s="13"/>
      <c r="H29" s="13"/>
      <c r="I29" s="13"/>
      <c r="J29" s="13"/>
      <c r="K29" s="13"/>
    </row>
    <row r="30" spans="1:11" ht="10.9" customHeight="1" x14ac:dyDescent="0.25">
      <c r="A30" s="25"/>
      <c r="B30" s="50"/>
      <c r="C30" s="23"/>
      <c r="D30" s="23"/>
      <c r="E30" s="24"/>
      <c r="F30" s="13"/>
      <c r="G30" s="13"/>
      <c r="H30" s="13"/>
      <c r="I30" s="13"/>
      <c r="J30" s="13"/>
      <c r="K30" s="13"/>
    </row>
    <row r="31" spans="1:11" ht="15" customHeight="1" x14ac:dyDescent="0.25">
      <c r="A31" s="51"/>
      <c r="B31" s="52" t="s">
        <v>17</v>
      </c>
      <c r="C31" s="20"/>
      <c r="D31" s="20"/>
      <c r="E31" s="20"/>
      <c r="F31" s="20"/>
      <c r="G31" s="20"/>
      <c r="H31" s="20"/>
      <c r="I31" s="20"/>
      <c r="J31" s="20"/>
      <c r="K31" s="21"/>
    </row>
    <row r="32" spans="1:11" ht="16.899999999999999" customHeight="1" x14ac:dyDescent="0.25">
      <c r="A32" s="51"/>
      <c r="B32" s="53" t="s">
        <v>35</v>
      </c>
      <c r="C32" s="49" t="s">
        <v>36</v>
      </c>
      <c r="D32" s="54">
        <f>D48+D63</f>
        <v>327.07139999999998</v>
      </c>
      <c r="E32" s="35" t="s">
        <v>20</v>
      </c>
      <c r="F32" s="30">
        <f>F48+F63</f>
        <v>327.07139999999998</v>
      </c>
      <c r="G32" s="30">
        <f>G48+G63</f>
        <v>327.07139999999998</v>
      </c>
      <c r="H32" s="30">
        <f t="shared" ref="H32:K32" si="10">H48+H63</f>
        <v>344.86639000000002</v>
      </c>
      <c r="I32" s="30" t="s">
        <v>20</v>
      </c>
      <c r="J32" s="30">
        <f t="shared" si="10"/>
        <v>344.86639000000002</v>
      </c>
      <c r="K32" s="30">
        <f t="shared" si="10"/>
        <v>344.86639000000002</v>
      </c>
    </row>
    <row r="33" spans="1:11" ht="16.899999999999999" customHeight="1" x14ac:dyDescent="0.25">
      <c r="A33" s="51"/>
      <c r="B33" s="53" t="s">
        <v>37</v>
      </c>
      <c r="C33" s="49" t="s">
        <v>36</v>
      </c>
      <c r="D33" s="54">
        <f>D53</f>
        <v>265.02692000000002</v>
      </c>
      <c r="E33" s="35" t="s">
        <v>20</v>
      </c>
      <c r="F33" s="30">
        <f>F53</f>
        <v>364.65713</v>
      </c>
      <c r="G33" s="30">
        <f>G53</f>
        <v>481.72451000000001</v>
      </c>
      <c r="H33" s="30">
        <f t="shared" ref="H33:K34" si="11">H53</f>
        <v>274.37628999999998</v>
      </c>
      <c r="I33" s="30" t="str">
        <f t="shared" si="11"/>
        <v>-</v>
      </c>
      <c r="J33" s="30">
        <f t="shared" si="11"/>
        <v>364.42712999999998</v>
      </c>
      <c r="K33" s="30">
        <f t="shared" si="11"/>
        <v>440.81751000000003</v>
      </c>
    </row>
    <row r="34" spans="1:11" ht="17.45" customHeight="1" x14ac:dyDescent="0.25">
      <c r="A34" s="51"/>
      <c r="B34" s="53" t="s">
        <v>38</v>
      </c>
      <c r="C34" s="49" t="s">
        <v>39</v>
      </c>
      <c r="D34" s="54">
        <f>D50+D54+D55+D58</f>
        <v>1.4621599999999999</v>
      </c>
      <c r="E34" s="35" t="s">
        <v>20</v>
      </c>
      <c r="F34" s="30">
        <f>F50+F54+F55+F58</f>
        <v>1.54989</v>
      </c>
      <c r="G34" s="30">
        <f>G50+G54+G55+G58</f>
        <v>1.9508999999999999</v>
      </c>
      <c r="H34" s="30">
        <f t="shared" ref="H34:K34" si="12">H50+H54+H55+H58</f>
        <v>1.5141845612789686</v>
      </c>
      <c r="I34" s="30" t="str">
        <f t="shared" si="11"/>
        <v>-</v>
      </c>
      <c r="J34" s="30">
        <f t="shared" si="12"/>
        <v>1.5999045612789686</v>
      </c>
      <c r="K34" s="30">
        <f t="shared" si="12"/>
        <v>1.9979145612789686</v>
      </c>
    </row>
    <row r="35" spans="1:11" ht="17.45" customHeight="1" x14ac:dyDescent="0.25">
      <c r="A35" s="51"/>
      <c r="B35" s="52" t="s">
        <v>21</v>
      </c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21" customHeight="1" x14ac:dyDescent="0.25">
      <c r="A36" s="51"/>
      <c r="B36" s="53" t="s">
        <v>35</v>
      </c>
      <c r="C36" s="49" t="s">
        <v>36</v>
      </c>
      <c r="D36" s="54">
        <f>D48+D64</f>
        <v>326.24194999999997</v>
      </c>
      <c r="E36" s="35" t="s">
        <v>20</v>
      </c>
      <c r="F36" s="30">
        <f>F48+F64</f>
        <v>326.24194999999997</v>
      </c>
      <c r="G36" s="30">
        <f>G48+G64</f>
        <v>326.24194999999997</v>
      </c>
      <c r="H36" s="30">
        <f>H48+H64</f>
        <v>342.42968000000002</v>
      </c>
      <c r="I36" s="55" t="s">
        <v>20</v>
      </c>
      <c r="J36" s="30">
        <f>J48+J64</f>
        <v>342.42968000000002</v>
      </c>
      <c r="K36" s="30">
        <f>K48+K64</f>
        <v>342.42968000000002</v>
      </c>
    </row>
    <row r="37" spans="1:11" ht="19.149999999999999" customHeight="1" x14ac:dyDescent="0.25">
      <c r="A37" s="51"/>
      <c r="B37" s="53" t="s">
        <v>37</v>
      </c>
      <c r="C37" s="49" t="s">
        <v>36</v>
      </c>
      <c r="D37" s="54">
        <f>D53</f>
        <v>265.02692000000002</v>
      </c>
      <c r="E37" s="35" t="s">
        <v>20</v>
      </c>
      <c r="F37" s="30">
        <f>F53</f>
        <v>364.65713</v>
      </c>
      <c r="G37" s="30">
        <f>G53</f>
        <v>481.72451000000001</v>
      </c>
      <c r="H37" s="30">
        <f>H53</f>
        <v>274.37628999999998</v>
      </c>
      <c r="I37" s="55" t="s">
        <v>20</v>
      </c>
      <c r="J37" s="30">
        <f>J53</f>
        <v>364.42712999999998</v>
      </c>
      <c r="K37" s="30">
        <f>K53</f>
        <v>440.81751000000003</v>
      </c>
    </row>
    <row r="38" spans="1:11" ht="19.149999999999999" customHeight="1" x14ac:dyDescent="0.25">
      <c r="A38" s="51"/>
      <c r="B38" s="53" t="s">
        <v>38</v>
      </c>
      <c r="C38" s="49" t="s">
        <v>39</v>
      </c>
      <c r="D38" s="54">
        <f>D50+D54+D55+D59</f>
        <v>1.4597499999999999</v>
      </c>
      <c r="E38" s="35" t="s">
        <v>20</v>
      </c>
      <c r="F38" s="30">
        <f>F50+F54+F55+F59</f>
        <v>1.54748</v>
      </c>
      <c r="G38" s="30">
        <f>G50+G54+G55+G59</f>
        <v>1.9484899999999998</v>
      </c>
      <c r="H38" s="30">
        <f>H50+H54+H55+H59</f>
        <v>1.5071145612789687</v>
      </c>
      <c r="I38" s="55" t="s">
        <v>20</v>
      </c>
      <c r="J38" s="30">
        <f>J50+J54+J55+J59</f>
        <v>1.5928345612789687</v>
      </c>
      <c r="K38" s="30">
        <f>K50+K54+K55+K59</f>
        <v>1.9908445612789687</v>
      </c>
    </row>
    <row r="39" spans="1:11" ht="18.600000000000001" customHeight="1" x14ac:dyDescent="0.25">
      <c r="A39" s="51"/>
      <c r="B39" s="53" t="s">
        <v>22</v>
      </c>
      <c r="C39" s="42"/>
      <c r="D39" s="56"/>
      <c r="E39" s="57"/>
      <c r="F39" s="58"/>
      <c r="G39" s="58"/>
      <c r="H39" s="58"/>
      <c r="I39" s="58"/>
      <c r="J39" s="58"/>
      <c r="K39" s="58"/>
    </row>
    <row r="40" spans="1:11" ht="16.899999999999999" customHeight="1" x14ac:dyDescent="0.25">
      <c r="A40" s="51"/>
      <c r="B40" s="53" t="s">
        <v>35</v>
      </c>
      <c r="C40" s="49" t="s">
        <v>36</v>
      </c>
      <c r="D40" s="54">
        <f>D48+D65</f>
        <v>323.01615999999996</v>
      </c>
      <c r="E40" s="54" t="s">
        <v>20</v>
      </c>
      <c r="F40" s="54">
        <f t="shared" ref="F40:K40" si="13">F48+F65</f>
        <v>323.01615999999996</v>
      </c>
      <c r="G40" s="54">
        <f t="shared" si="13"/>
        <v>323.01615999999996</v>
      </c>
      <c r="H40" s="54">
        <f t="shared" si="13"/>
        <v>332.95310000000001</v>
      </c>
      <c r="I40" s="54" t="s">
        <v>20</v>
      </c>
      <c r="J40" s="54">
        <f t="shared" si="13"/>
        <v>332.95310000000001</v>
      </c>
      <c r="K40" s="54">
        <f t="shared" si="13"/>
        <v>332.95310000000001</v>
      </c>
    </row>
    <row r="41" spans="1:11" ht="21.6" customHeight="1" x14ac:dyDescent="0.25">
      <c r="A41" s="51"/>
      <c r="B41" s="53" t="s">
        <v>37</v>
      </c>
      <c r="C41" s="49" t="s">
        <v>36</v>
      </c>
      <c r="D41" s="54">
        <f>D53</f>
        <v>265.02692000000002</v>
      </c>
      <c r="E41" s="54" t="str">
        <f t="shared" ref="E41:K42" si="14">E53</f>
        <v>-</v>
      </c>
      <c r="F41" s="54">
        <f t="shared" si="14"/>
        <v>364.65713</v>
      </c>
      <c r="G41" s="54">
        <f t="shared" si="14"/>
        <v>481.72451000000001</v>
      </c>
      <c r="H41" s="54">
        <f t="shared" si="14"/>
        <v>274.37628999999998</v>
      </c>
      <c r="I41" s="54" t="str">
        <f t="shared" si="14"/>
        <v>-</v>
      </c>
      <c r="J41" s="54">
        <f t="shared" si="14"/>
        <v>364.42712999999998</v>
      </c>
      <c r="K41" s="54">
        <f t="shared" si="14"/>
        <v>440.81751000000003</v>
      </c>
    </row>
    <row r="42" spans="1:11" ht="22.15" customHeight="1" x14ac:dyDescent="0.25">
      <c r="A42" s="51"/>
      <c r="B42" s="53" t="s">
        <v>38</v>
      </c>
      <c r="C42" s="49" t="s">
        <v>39</v>
      </c>
      <c r="D42" s="54">
        <f>D50+D54+D55+D60</f>
        <v>1.4503899999999998</v>
      </c>
      <c r="E42" s="54" t="str">
        <f t="shared" si="14"/>
        <v>-</v>
      </c>
      <c r="F42" s="54">
        <f t="shared" ref="F42:K42" si="15">F50+F54+F55+F60</f>
        <v>1.5381199999999999</v>
      </c>
      <c r="G42" s="54">
        <f t="shared" si="15"/>
        <v>1.9391299999999998</v>
      </c>
      <c r="H42" s="54">
        <f t="shared" si="15"/>
        <v>1.4796145612789686</v>
      </c>
      <c r="I42" s="54" t="str">
        <f t="shared" si="14"/>
        <v>-</v>
      </c>
      <c r="J42" s="54">
        <f t="shared" si="15"/>
        <v>1.5653345612789686</v>
      </c>
      <c r="K42" s="54">
        <f t="shared" si="15"/>
        <v>1.9633445612789686</v>
      </c>
    </row>
    <row r="43" spans="1:11" ht="19.149999999999999" customHeight="1" x14ac:dyDescent="0.25">
      <c r="A43" s="51"/>
      <c r="B43" s="53" t="s">
        <v>23</v>
      </c>
      <c r="C43" s="42"/>
      <c r="D43" s="56"/>
      <c r="E43" s="57"/>
      <c r="F43" s="58"/>
      <c r="G43" s="58"/>
      <c r="H43" s="58"/>
      <c r="I43" s="58"/>
      <c r="J43" s="58"/>
      <c r="K43" s="58"/>
    </row>
    <row r="44" spans="1:11" ht="18.600000000000001" customHeight="1" x14ac:dyDescent="0.25">
      <c r="A44" s="51"/>
      <c r="B44" s="53" t="s">
        <v>35</v>
      </c>
      <c r="C44" s="49" t="s">
        <v>36</v>
      </c>
      <c r="D44" s="54">
        <f>D48+D66</f>
        <v>320.35714999999999</v>
      </c>
      <c r="E44" s="54" t="s">
        <v>20</v>
      </c>
      <c r="F44" s="54">
        <f t="shared" ref="F44:K44" si="16">F48+F66</f>
        <v>320.35714999999999</v>
      </c>
      <c r="G44" s="54">
        <f t="shared" si="16"/>
        <v>320.35714999999999</v>
      </c>
      <c r="H44" s="54">
        <f t="shared" si="16"/>
        <v>325.14157999999998</v>
      </c>
      <c r="I44" s="54" t="s">
        <v>20</v>
      </c>
      <c r="J44" s="54">
        <f t="shared" si="16"/>
        <v>325.14157999999998</v>
      </c>
      <c r="K44" s="54">
        <f t="shared" si="16"/>
        <v>325.14157999999998</v>
      </c>
    </row>
    <row r="45" spans="1:11" ht="23.45" customHeight="1" x14ac:dyDescent="0.25">
      <c r="A45" s="51"/>
      <c r="B45" s="53" t="s">
        <v>37</v>
      </c>
      <c r="C45" s="49" t="s">
        <v>36</v>
      </c>
      <c r="D45" s="54">
        <f>D53</f>
        <v>265.02692000000002</v>
      </c>
      <c r="E45" s="54" t="str">
        <f t="shared" ref="E45:K46" si="17">E53</f>
        <v>-</v>
      </c>
      <c r="F45" s="54">
        <f t="shared" si="17"/>
        <v>364.65713</v>
      </c>
      <c r="G45" s="54">
        <f t="shared" si="17"/>
        <v>481.72451000000001</v>
      </c>
      <c r="H45" s="54">
        <f t="shared" si="17"/>
        <v>274.37628999999998</v>
      </c>
      <c r="I45" s="54" t="str">
        <f t="shared" si="17"/>
        <v>-</v>
      </c>
      <c r="J45" s="54">
        <f t="shared" si="17"/>
        <v>364.42712999999998</v>
      </c>
      <c r="K45" s="54">
        <f t="shared" si="17"/>
        <v>440.81751000000003</v>
      </c>
    </row>
    <row r="46" spans="1:11" ht="21" customHeight="1" x14ac:dyDescent="0.25">
      <c r="A46" s="59"/>
      <c r="B46" s="53" t="s">
        <v>38</v>
      </c>
      <c r="C46" s="49" t="s">
        <v>39</v>
      </c>
      <c r="D46" s="54">
        <f>D50+D54+D55+D61</f>
        <v>1.44268</v>
      </c>
      <c r="E46" s="54" t="str">
        <f t="shared" si="17"/>
        <v>-</v>
      </c>
      <c r="F46" s="54">
        <f t="shared" ref="F46:K46" si="18">F50+F54+F55+F61</f>
        <v>1.53041</v>
      </c>
      <c r="G46" s="54">
        <f t="shared" si="18"/>
        <v>1.9314199999999999</v>
      </c>
      <c r="H46" s="54">
        <f t="shared" si="18"/>
        <v>1.4569445612789687</v>
      </c>
      <c r="I46" s="54" t="s">
        <v>20</v>
      </c>
      <c r="J46" s="54">
        <f t="shared" si="18"/>
        <v>1.5426645612789687</v>
      </c>
      <c r="K46" s="54">
        <f t="shared" si="18"/>
        <v>1.9406745612789686</v>
      </c>
    </row>
    <row r="47" spans="1:11" ht="24.6" customHeight="1" x14ac:dyDescent="0.25">
      <c r="A47" s="22" t="s">
        <v>40</v>
      </c>
      <c r="B47" s="60" t="s">
        <v>41</v>
      </c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31.5" x14ac:dyDescent="0.25">
      <c r="A48" s="27"/>
      <c r="B48" s="28" t="s">
        <v>42</v>
      </c>
      <c r="C48" s="49" t="s">
        <v>36</v>
      </c>
      <c r="D48" s="35">
        <f>'[1]купля-продажа '!D46</f>
        <v>317.31887999999998</v>
      </c>
      <c r="E48" s="35" t="s">
        <v>20</v>
      </c>
      <c r="F48" s="36">
        <f>D48</f>
        <v>317.31887999999998</v>
      </c>
      <c r="G48" s="36">
        <f>F48</f>
        <v>317.31887999999998</v>
      </c>
      <c r="H48" s="36">
        <f>'[1]купля-продажа '!E46</f>
        <v>316.21589</v>
      </c>
      <c r="I48" s="35" t="s">
        <v>20</v>
      </c>
      <c r="J48" s="36">
        <f>H48</f>
        <v>316.21589</v>
      </c>
      <c r="K48" s="36">
        <f>H48</f>
        <v>316.21589</v>
      </c>
    </row>
    <row r="49" spans="1:11" ht="25.9" customHeight="1" x14ac:dyDescent="0.25">
      <c r="A49" s="27"/>
      <c r="B49" s="37" t="s">
        <v>43</v>
      </c>
      <c r="C49" s="49" t="s">
        <v>36</v>
      </c>
      <c r="D49" s="35">
        <f>'[1]купля-продажа '!D47</f>
        <v>310.35884999999996</v>
      </c>
      <c r="E49" s="35" t="s">
        <v>20</v>
      </c>
      <c r="F49" s="36">
        <f>D49</f>
        <v>310.35884999999996</v>
      </c>
      <c r="G49" s="36">
        <f>D49</f>
        <v>310.35884999999996</v>
      </c>
      <c r="H49" s="36">
        <f>'[1]купля-продажа '!E47</f>
        <v>310.35884999999996</v>
      </c>
      <c r="I49" s="35" t="s">
        <v>20</v>
      </c>
      <c r="J49" s="36">
        <f>H49</f>
        <v>310.35884999999996</v>
      </c>
      <c r="K49" s="36">
        <f>H49</f>
        <v>310.35884999999996</v>
      </c>
    </row>
    <row r="50" spans="1:11" ht="21.6" customHeight="1" x14ac:dyDescent="0.25">
      <c r="A50" s="27"/>
      <c r="B50" s="42" t="s">
        <v>44</v>
      </c>
      <c r="C50" s="49" t="str">
        <f>C28</f>
        <v>руб./кВт.ч</v>
      </c>
      <c r="D50" s="35">
        <f>'[1]купля-продажа '!D48</f>
        <v>0.93062999999999996</v>
      </c>
      <c r="E50" s="35" t="s">
        <v>20</v>
      </c>
      <c r="F50" s="36">
        <f>D50</f>
        <v>0.93062999999999996</v>
      </c>
      <c r="G50" s="36">
        <f>D50</f>
        <v>0.93062999999999996</v>
      </c>
      <c r="H50" s="36">
        <f>'[1]купля-продажа '!E48</f>
        <v>0.92271000000000003</v>
      </c>
      <c r="I50" s="35" t="s">
        <v>20</v>
      </c>
      <c r="J50" s="36">
        <f>H50</f>
        <v>0.92271000000000003</v>
      </c>
      <c r="K50" s="36">
        <f>H50</f>
        <v>0.92271000000000003</v>
      </c>
    </row>
    <row r="51" spans="1:11" ht="27" customHeight="1" x14ac:dyDescent="0.25">
      <c r="A51" s="33"/>
      <c r="B51" s="37" t="s">
        <v>45</v>
      </c>
      <c r="C51" s="29" t="s">
        <v>19</v>
      </c>
      <c r="D51" s="35">
        <f>'[1]купля-продажа '!D49</f>
        <v>0.91045000000000009</v>
      </c>
      <c r="E51" s="35" t="s">
        <v>20</v>
      </c>
      <c r="F51" s="36">
        <f>D51</f>
        <v>0.91045000000000009</v>
      </c>
      <c r="G51" s="36">
        <f>D51</f>
        <v>0.91045000000000009</v>
      </c>
      <c r="H51" s="36">
        <f>'[1]купля-продажа '!E49</f>
        <v>0.91045000000000009</v>
      </c>
      <c r="I51" s="35" t="s">
        <v>20</v>
      </c>
      <c r="J51" s="36">
        <f>H51</f>
        <v>0.91045000000000009</v>
      </c>
      <c r="K51" s="36">
        <f>H51</f>
        <v>0.91045000000000009</v>
      </c>
    </row>
    <row r="52" spans="1:11" ht="23.45" customHeight="1" x14ac:dyDescent="0.25">
      <c r="A52" s="61" t="s">
        <v>46</v>
      </c>
      <c r="B52" s="26" t="s">
        <v>47</v>
      </c>
      <c r="C52" s="46"/>
      <c r="D52" s="46"/>
      <c r="E52" s="46"/>
      <c r="F52" s="46"/>
      <c r="G52" s="46"/>
      <c r="H52" s="46"/>
      <c r="I52" s="46"/>
      <c r="J52" s="46"/>
      <c r="K52" s="47"/>
    </row>
    <row r="53" spans="1:11" ht="28.9" customHeight="1" x14ac:dyDescent="0.25">
      <c r="A53" s="62"/>
      <c r="B53" s="42" t="s">
        <v>48</v>
      </c>
      <c r="C53" s="49" t="s">
        <v>36</v>
      </c>
      <c r="D53" s="39">
        <v>265.02692000000002</v>
      </c>
      <c r="E53" s="35" t="s">
        <v>20</v>
      </c>
      <c r="F53" s="36">
        <v>364.65713</v>
      </c>
      <c r="G53" s="36">
        <v>481.72451000000001</v>
      </c>
      <c r="H53" s="36">
        <v>274.37628999999998</v>
      </c>
      <c r="I53" s="35" t="s">
        <v>20</v>
      </c>
      <c r="J53" s="36">
        <v>364.42712999999998</v>
      </c>
      <c r="K53" s="36">
        <v>440.81751000000003</v>
      </c>
    </row>
    <row r="54" spans="1:11" ht="27" customHeight="1" x14ac:dyDescent="0.25">
      <c r="A54" s="63"/>
      <c r="B54" s="42" t="s">
        <v>49</v>
      </c>
      <c r="C54" s="29" t="s">
        <v>19</v>
      </c>
      <c r="D54" s="39">
        <v>0.50049999999999994</v>
      </c>
      <c r="E54" s="35" t="s">
        <v>20</v>
      </c>
      <c r="F54" s="36">
        <v>0.58823000000000003</v>
      </c>
      <c r="G54" s="36">
        <v>0.98924000000000001</v>
      </c>
      <c r="H54" s="36">
        <v>0.50551000000000001</v>
      </c>
      <c r="I54" s="35" t="s">
        <v>20</v>
      </c>
      <c r="J54" s="36">
        <v>0.59123000000000003</v>
      </c>
      <c r="K54" s="36">
        <v>0.98924000000000001</v>
      </c>
    </row>
    <row r="55" spans="1:11" ht="25.15" customHeight="1" x14ac:dyDescent="0.25">
      <c r="A55" s="41" t="s">
        <v>50</v>
      </c>
      <c r="B55" s="53" t="s">
        <v>30</v>
      </c>
      <c r="C55" s="29" t="s">
        <v>19</v>
      </c>
      <c r="D55" s="64">
        <f>D23</f>
        <v>2.7299999999999998E-3</v>
      </c>
      <c r="E55" s="48" t="s">
        <v>20</v>
      </c>
      <c r="F55" s="64">
        <f>F23</f>
        <v>2.7299999999999998E-3</v>
      </c>
      <c r="G55" s="64">
        <f>G23</f>
        <v>2.7299999999999998E-3</v>
      </c>
      <c r="H55" s="64">
        <f t="shared" ref="H55:K55" si="19">H23</f>
        <v>2.8245612789685902E-3</v>
      </c>
      <c r="I55" s="64" t="str">
        <f t="shared" si="19"/>
        <v>-</v>
      </c>
      <c r="J55" s="64">
        <f t="shared" si="19"/>
        <v>2.8245612789685902E-3</v>
      </c>
      <c r="K55" s="64">
        <f t="shared" si="19"/>
        <v>2.8245612789685902E-3</v>
      </c>
    </row>
    <row r="56" spans="1:11" ht="28.9" customHeight="1" x14ac:dyDescent="0.25">
      <c r="A56" s="65" t="s">
        <v>51</v>
      </c>
      <c r="B56" s="52" t="s">
        <v>52</v>
      </c>
      <c r="C56" s="66"/>
      <c r="D56" s="66"/>
      <c r="E56" s="66"/>
      <c r="F56" s="67"/>
      <c r="G56" s="67"/>
      <c r="H56" s="67"/>
      <c r="I56" s="67"/>
      <c r="J56" s="67"/>
      <c r="K56" s="68"/>
    </row>
    <row r="57" spans="1:11" ht="33.6" customHeight="1" x14ac:dyDescent="0.25">
      <c r="A57" s="22" t="s">
        <v>53</v>
      </c>
      <c r="B57" s="60" t="s">
        <v>54</v>
      </c>
      <c r="C57" s="60"/>
      <c r="D57" s="60"/>
      <c r="E57" s="60"/>
      <c r="F57" s="13"/>
      <c r="G57" s="13"/>
      <c r="H57" s="13"/>
      <c r="I57" s="13"/>
      <c r="J57" s="13"/>
      <c r="K57" s="13"/>
    </row>
    <row r="58" spans="1:11" ht="15.75" x14ac:dyDescent="0.25">
      <c r="A58" s="62"/>
      <c r="B58" s="42" t="s">
        <v>17</v>
      </c>
      <c r="C58" s="29" t="s">
        <v>19</v>
      </c>
      <c r="D58" s="64">
        <f>'[1]купля-продажа '!D53</f>
        <v>2.8299999999999999E-2</v>
      </c>
      <c r="E58" s="43" t="s">
        <v>20</v>
      </c>
      <c r="F58" s="43">
        <f>D58</f>
        <v>2.8299999999999999E-2</v>
      </c>
      <c r="G58" s="43">
        <f>D58</f>
        <v>2.8299999999999999E-2</v>
      </c>
      <c r="H58" s="43">
        <f>'[1]купля-продажа '!E53</f>
        <v>8.3140000000000006E-2</v>
      </c>
      <c r="I58" s="43" t="s">
        <v>20</v>
      </c>
      <c r="J58" s="43">
        <f>H58</f>
        <v>8.3140000000000006E-2</v>
      </c>
      <c r="K58" s="43">
        <f>H58</f>
        <v>8.3140000000000006E-2</v>
      </c>
    </row>
    <row r="59" spans="1:11" ht="15.75" x14ac:dyDescent="0.25">
      <c r="A59" s="62"/>
      <c r="B59" s="42" t="s">
        <v>21</v>
      </c>
      <c r="C59" s="29" t="s">
        <v>19</v>
      </c>
      <c r="D59" s="64">
        <f>'[1]купля-продажа '!D54</f>
        <v>2.589E-2</v>
      </c>
      <c r="E59" s="43" t="s">
        <v>20</v>
      </c>
      <c r="F59" s="43">
        <f t="shared" ref="F59:F61" si="20">D59</f>
        <v>2.589E-2</v>
      </c>
      <c r="G59" s="43">
        <f t="shared" ref="G59:G61" si="21">D59</f>
        <v>2.589E-2</v>
      </c>
      <c r="H59" s="43">
        <f>'[1]купля-продажа '!E54</f>
        <v>7.6069999999999999E-2</v>
      </c>
      <c r="I59" s="43" t="s">
        <v>20</v>
      </c>
      <c r="J59" s="43">
        <f t="shared" ref="J59:J61" si="22">H59</f>
        <v>7.6069999999999999E-2</v>
      </c>
      <c r="K59" s="43">
        <f t="shared" ref="K59:K61" si="23">H59</f>
        <v>7.6069999999999999E-2</v>
      </c>
    </row>
    <row r="60" spans="1:11" ht="15.75" x14ac:dyDescent="0.25">
      <c r="A60" s="62"/>
      <c r="B60" s="42" t="s">
        <v>22</v>
      </c>
      <c r="C60" s="29" t="s">
        <v>19</v>
      </c>
      <c r="D60" s="64">
        <f>'[1]купля-продажа '!D55</f>
        <v>1.653E-2</v>
      </c>
      <c r="E60" s="43" t="s">
        <v>20</v>
      </c>
      <c r="F60" s="43">
        <f t="shared" si="20"/>
        <v>1.653E-2</v>
      </c>
      <c r="G60" s="43">
        <f t="shared" si="21"/>
        <v>1.653E-2</v>
      </c>
      <c r="H60" s="43">
        <f>'[1]купля-продажа '!E55</f>
        <v>4.8570000000000002E-2</v>
      </c>
      <c r="I60" s="43" t="s">
        <v>20</v>
      </c>
      <c r="J60" s="43">
        <f t="shared" si="22"/>
        <v>4.8570000000000002E-2</v>
      </c>
      <c r="K60" s="43">
        <f t="shared" si="23"/>
        <v>4.8570000000000002E-2</v>
      </c>
    </row>
    <row r="61" spans="1:11" ht="15.75" x14ac:dyDescent="0.25">
      <c r="A61" s="63"/>
      <c r="B61" s="42" t="s">
        <v>23</v>
      </c>
      <c r="C61" s="29" t="s">
        <v>19</v>
      </c>
      <c r="D61" s="64">
        <f>'[1]купля-продажа '!D56</f>
        <v>8.8199999999999997E-3</v>
      </c>
      <c r="E61" s="43" t="s">
        <v>20</v>
      </c>
      <c r="F61" s="43">
        <f t="shared" si="20"/>
        <v>8.8199999999999997E-3</v>
      </c>
      <c r="G61" s="43">
        <f t="shared" si="21"/>
        <v>8.8199999999999997E-3</v>
      </c>
      <c r="H61" s="43">
        <f>'[1]купля-продажа '!E56</f>
        <v>2.5899999999999999E-2</v>
      </c>
      <c r="I61" s="43" t="s">
        <v>20</v>
      </c>
      <c r="J61" s="43">
        <f t="shared" si="22"/>
        <v>2.5899999999999999E-2</v>
      </c>
      <c r="K61" s="43">
        <f t="shared" si="23"/>
        <v>2.5899999999999999E-2</v>
      </c>
    </row>
    <row r="62" spans="1:11" ht="37.15" customHeight="1" x14ac:dyDescent="0.25">
      <c r="A62" s="22" t="s">
        <v>55</v>
      </c>
      <c r="B62" s="69" t="s">
        <v>56</v>
      </c>
      <c r="C62" s="70"/>
      <c r="D62" s="70"/>
      <c r="E62" s="70"/>
      <c r="F62" s="71"/>
      <c r="G62" s="71"/>
      <c r="H62" s="71"/>
      <c r="I62" s="71"/>
      <c r="J62" s="71"/>
      <c r="K62" s="71"/>
    </row>
    <row r="63" spans="1:11" ht="15.75" x14ac:dyDescent="0.25">
      <c r="A63" s="62"/>
      <c r="B63" s="42" t="s">
        <v>17</v>
      </c>
      <c r="C63" s="49" t="s">
        <v>36</v>
      </c>
      <c r="D63" s="39">
        <f>'[1]купля-продажа '!D58</f>
        <v>9.7525200000000005</v>
      </c>
      <c r="E63" s="36" t="s">
        <v>20</v>
      </c>
      <c r="F63" s="36">
        <f>D63</f>
        <v>9.7525200000000005</v>
      </c>
      <c r="G63" s="36">
        <f>D63</f>
        <v>9.7525200000000005</v>
      </c>
      <c r="H63" s="36">
        <f>'[1]купля-продажа '!E58</f>
        <v>28.650500000000001</v>
      </c>
      <c r="I63" s="36" t="s">
        <v>20</v>
      </c>
      <c r="J63" s="36">
        <f>H63</f>
        <v>28.650500000000001</v>
      </c>
      <c r="K63" s="36">
        <f>H63</f>
        <v>28.650500000000001</v>
      </c>
    </row>
    <row r="64" spans="1:11" ht="15.75" x14ac:dyDescent="0.25">
      <c r="A64" s="62"/>
      <c r="B64" s="42" t="s">
        <v>21</v>
      </c>
      <c r="C64" s="49" t="s">
        <v>36</v>
      </c>
      <c r="D64" s="39">
        <f>'[1]купля-продажа '!D59</f>
        <v>8.9230699999999992</v>
      </c>
      <c r="E64" s="36" t="s">
        <v>20</v>
      </c>
      <c r="F64" s="36">
        <f t="shared" ref="F64:F66" si="24">D64</f>
        <v>8.9230699999999992</v>
      </c>
      <c r="G64" s="36">
        <f t="shared" ref="G64:G66" si="25">D64</f>
        <v>8.9230699999999992</v>
      </c>
      <c r="H64" s="36">
        <f>'[1]купля-продажа '!E59</f>
        <v>26.213789999999999</v>
      </c>
      <c r="I64" s="36" t="s">
        <v>20</v>
      </c>
      <c r="J64" s="36">
        <f t="shared" ref="J64:J66" si="26">H64</f>
        <v>26.213789999999999</v>
      </c>
      <c r="K64" s="36">
        <f t="shared" ref="K64:K66" si="27">H64</f>
        <v>26.213789999999999</v>
      </c>
    </row>
    <row r="65" spans="1:11" ht="15.75" x14ac:dyDescent="0.25">
      <c r="A65" s="62"/>
      <c r="B65" s="42" t="s">
        <v>22</v>
      </c>
      <c r="C65" s="49" t="s">
        <v>36</v>
      </c>
      <c r="D65" s="39">
        <f>'[1]купля-продажа '!D60</f>
        <v>5.6972800000000001</v>
      </c>
      <c r="E65" s="36" t="s">
        <v>20</v>
      </c>
      <c r="F65" s="36">
        <f t="shared" si="24"/>
        <v>5.6972800000000001</v>
      </c>
      <c r="G65" s="36">
        <f t="shared" si="25"/>
        <v>5.6972800000000001</v>
      </c>
      <c r="H65" s="36">
        <f>'[1]купля-продажа '!E60</f>
        <v>16.737210000000001</v>
      </c>
      <c r="I65" s="36" t="s">
        <v>20</v>
      </c>
      <c r="J65" s="36">
        <f t="shared" si="26"/>
        <v>16.737210000000001</v>
      </c>
      <c r="K65" s="36">
        <f t="shared" si="27"/>
        <v>16.737210000000001</v>
      </c>
    </row>
    <row r="66" spans="1:11" ht="15.75" x14ac:dyDescent="0.25">
      <c r="A66" s="63"/>
      <c r="B66" s="42" t="s">
        <v>23</v>
      </c>
      <c r="C66" s="49" t="s">
        <v>36</v>
      </c>
      <c r="D66" s="39">
        <f>'[1]купля-продажа '!D61</f>
        <v>3.0382699999999998</v>
      </c>
      <c r="E66" s="36" t="s">
        <v>20</v>
      </c>
      <c r="F66" s="36">
        <f t="shared" si="24"/>
        <v>3.0382699999999998</v>
      </c>
      <c r="G66" s="36">
        <f t="shared" si="25"/>
        <v>3.0382699999999998</v>
      </c>
      <c r="H66" s="36">
        <f>'[1]купля-продажа '!E61</f>
        <v>8.9256899999999995</v>
      </c>
      <c r="I66" s="36" t="s">
        <v>20</v>
      </c>
      <c r="J66" s="36">
        <f t="shared" si="26"/>
        <v>8.9256899999999995</v>
      </c>
      <c r="K66" s="36">
        <f t="shared" si="27"/>
        <v>8.9256899999999995</v>
      </c>
    </row>
    <row r="67" spans="1:11" ht="22.15" customHeight="1" x14ac:dyDescent="0.25">
      <c r="A67" s="41" t="s">
        <v>57</v>
      </c>
      <c r="B67" s="72" t="s">
        <v>58</v>
      </c>
      <c r="C67" s="73"/>
      <c r="D67" s="73"/>
      <c r="E67" s="74"/>
      <c r="F67" s="75"/>
      <c r="G67" s="75"/>
      <c r="H67" s="75"/>
      <c r="I67" s="75"/>
      <c r="J67" s="75"/>
      <c r="K67" s="76"/>
    </row>
    <row r="68" spans="1:11" ht="25.9" customHeight="1" x14ac:dyDescent="0.25">
      <c r="A68" s="22" t="s">
        <v>59</v>
      </c>
      <c r="B68" s="77" t="s">
        <v>60</v>
      </c>
      <c r="C68" s="24"/>
      <c r="D68" s="24"/>
      <c r="E68" s="24"/>
      <c r="F68" s="78"/>
      <c r="G68" s="78"/>
      <c r="H68" s="78"/>
      <c r="I68" s="78"/>
      <c r="J68" s="78"/>
      <c r="K68" s="78"/>
    </row>
    <row r="69" spans="1:11" ht="21" customHeight="1" x14ac:dyDescent="0.25">
      <c r="A69" s="25"/>
      <c r="B69" s="26" t="s">
        <v>17</v>
      </c>
      <c r="C69" s="79"/>
      <c r="D69" s="79"/>
      <c r="E69" s="79"/>
      <c r="F69" s="79"/>
      <c r="G69" s="79"/>
      <c r="H69" s="79"/>
      <c r="I69" s="79"/>
      <c r="J69" s="79"/>
      <c r="K69" s="80"/>
    </row>
    <row r="70" spans="1:11" ht="21" customHeight="1" x14ac:dyDescent="0.25">
      <c r="A70" s="27"/>
      <c r="B70" s="28" t="s">
        <v>18</v>
      </c>
      <c r="C70" s="29" t="s">
        <v>19</v>
      </c>
      <c r="D70" s="55">
        <f>D77+D79+D80+D82</f>
        <v>1.7691699999999999</v>
      </c>
      <c r="E70" s="32" t="s">
        <v>20</v>
      </c>
      <c r="F70" s="30">
        <f t="shared" ref="F70:K70" si="28">F77+F79+F80+F82</f>
        <v>2.0788500000000001</v>
      </c>
      <c r="G70" s="30">
        <f t="shared" si="28"/>
        <v>3.1350500000000001</v>
      </c>
      <c r="H70" s="30">
        <f t="shared" si="28"/>
        <v>1.8184945612789685</v>
      </c>
      <c r="I70" s="32" t="s">
        <v>20</v>
      </c>
      <c r="J70" s="30">
        <f t="shared" si="28"/>
        <v>2.1266645612789685</v>
      </c>
      <c r="K70" s="30">
        <f t="shared" si="28"/>
        <v>3.1825245612789685</v>
      </c>
    </row>
    <row r="71" spans="1:11" ht="21" customHeight="1" x14ac:dyDescent="0.25">
      <c r="A71" s="27"/>
      <c r="B71" s="42" t="s">
        <v>21</v>
      </c>
      <c r="C71" s="29"/>
      <c r="D71" s="81"/>
      <c r="E71" s="82"/>
      <c r="F71" s="83"/>
      <c r="G71" s="83"/>
      <c r="H71" s="83"/>
      <c r="I71" s="82"/>
      <c r="J71" s="83"/>
      <c r="K71" s="83"/>
    </row>
    <row r="72" spans="1:11" ht="19.899999999999999" customHeight="1" x14ac:dyDescent="0.25">
      <c r="A72" s="27"/>
      <c r="B72" s="28" t="s">
        <v>18</v>
      </c>
      <c r="C72" s="29" t="s">
        <v>19</v>
      </c>
      <c r="D72" s="54">
        <f>D77+D79+D80+D83</f>
        <v>1.7667599999999999</v>
      </c>
      <c r="E72" s="32" t="s">
        <v>20</v>
      </c>
      <c r="F72" s="30">
        <f t="shared" ref="F72:K72" si="29">F77+F79+F80+F83</f>
        <v>2.0764399999999998</v>
      </c>
      <c r="G72" s="30">
        <f t="shared" si="29"/>
        <v>3.1326399999999999</v>
      </c>
      <c r="H72" s="30">
        <f t="shared" si="29"/>
        <v>1.8114245612789683</v>
      </c>
      <c r="I72" s="32" t="s">
        <v>20</v>
      </c>
      <c r="J72" s="30">
        <f t="shared" si="29"/>
        <v>2.1195945612789684</v>
      </c>
      <c r="K72" s="30">
        <f t="shared" si="29"/>
        <v>3.1754545612789684</v>
      </c>
    </row>
    <row r="73" spans="1:11" ht="19.899999999999999" customHeight="1" x14ac:dyDescent="0.25">
      <c r="A73" s="27"/>
      <c r="B73" s="42" t="s">
        <v>22</v>
      </c>
      <c r="C73" s="29"/>
      <c r="D73" s="84"/>
      <c r="E73" s="82"/>
      <c r="F73" s="83"/>
      <c r="G73" s="83"/>
      <c r="H73" s="83"/>
      <c r="I73" s="82"/>
      <c r="J73" s="83"/>
      <c r="K73" s="83"/>
    </row>
    <row r="74" spans="1:11" ht="19.149999999999999" customHeight="1" x14ac:dyDescent="0.25">
      <c r="A74" s="27"/>
      <c r="B74" s="28" t="s">
        <v>18</v>
      </c>
      <c r="C74" s="29" t="s">
        <v>19</v>
      </c>
      <c r="D74" s="54">
        <f>D77+D79+D80+D84</f>
        <v>1.7574099999999999</v>
      </c>
      <c r="E74" s="32" t="s">
        <v>20</v>
      </c>
      <c r="F74" s="30">
        <f t="shared" ref="F74:K74" si="30">F77+F79+F80+F84</f>
        <v>2.0670899999999999</v>
      </c>
      <c r="G74" s="30">
        <f t="shared" si="30"/>
        <v>3.1232899999999999</v>
      </c>
      <c r="H74" s="30">
        <f t="shared" si="30"/>
        <v>1.7839345612789685</v>
      </c>
      <c r="I74" s="32" t="s">
        <v>20</v>
      </c>
      <c r="J74" s="30">
        <f t="shared" si="30"/>
        <v>2.0921045612789686</v>
      </c>
      <c r="K74" s="30">
        <f t="shared" si="30"/>
        <v>3.1479645612789686</v>
      </c>
    </row>
    <row r="75" spans="1:11" ht="19.149999999999999" customHeight="1" x14ac:dyDescent="0.25">
      <c r="A75" s="27"/>
      <c r="B75" s="42" t="s">
        <v>23</v>
      </c>
      <c r="C75" s="29"/>
      <c r="D75" s="84"/>
      <c r="E75" s="82"/>
      <c r="F75" s="83"/>
      <c r="G75" s="83"/>
      <c r="H75" s="83"/>
      <c r="I75" s="82"/>
      <c r="J75" s="83"/>
      <c r="K75" s="83"/>
    </row>
    <row r="76" spans="1:11" ht="19.899999999999999" customHeight="1" x14ac:dyDescent="0.25">
      <c r="A76" s="33"/>
      <c r="B76" s="28" t="s">
        <v>18</v>
      </c>
      <c r="C76" s="29" t="s">
        <v>19</v>
      </c>
      <c r="D76" s="85">
        <f>D77+D79+D80+D85</f>
        <v>1.74969</v>
      </c>
      <c r="E76" s="32" t="s">
        <v>20</v>
      </c>
      <c r="F76" s="30">
        <f>F77+F79+F80+F85</f>
        <v>2.0593699999999999</v>
      </c>
      <c r="G76" s="30">
        <f>G77+G79+G80+G85</f>
        <v>3.11557</v>
      </c>
      <c r="H76" s="30">
        <f>H77+H79+H80+H85</f>
        <v>1.7612745612789684</v>
      </c>
      <c r="I76" s="32" t="s">
        <v>20</v>
      </c>
      <c r="J76" s="30">
        <f>J77+J79+J80+J85</f>
        <v>2.0694445612789685</v>
      </c>
      <c r="K76" s="30">
        <f>K77+K79+K80+K85</f>
        <v>3.1253045612789685</v>
      </c>
    </row>
    <row r="77" spans="1:11" ht="25.9" customHeight="1" x14ac:dyDescent="0.25">
      <c r="A77" s="22" t="s">
        <v>61</v>
      </c>
      <c r="B77" s="34" t="s">
        <v>25</v>
      </c>
      <c r="C77" s="29" t="s">
        <v>19</v>
      </c>
      <c r="D77" s="39">
        <f>'[1]купля-продажа '!D72</f>
        <v>0.93049999999999999</v>
      </c>
      <c r="E77" s="32" t="s">
        <v>20</v>
      </c>
      <c r="F77" s="36">
        <f>D77</f>
        <v>0.93049999999999999</v>
      </c>
      <c r="G77" s="36">
        <f>D77</f>
        <v>0.93049999999999999</v>
      </c>
      <c r="H77" s="36">
        <f>'[1]купля-продажа '!E72</f>
        <v>0.92259999999999998</v>
      </c>
      <c r="I77" s="32" t="s">
        <v>20</v>
      </c>
      <c r="J77" s="36">
        <f>H77</f>
        <v>0.92259999999999998</v>
      </c>
      <c r="K77" s="36">
        <f>H77</f>
        <v>0.92259999999999998</v>
      </c>
    </row>
    <row r="78" spans="1:11" ht="19.149999999999999" customHeight="1" x14ac:dyDescent="0.25">
      <c r="A78" s="33"/>
      <c r="B78" s="37" t="s">
        <v>62</v>
      </c>
      <c r="C78" s="29" t="s">
        <v>19</v>
      </c>
      <c r="D78" s="39">
        <f>'[1]купля-продажа '!D73</f>
        <v>1.3911690000000001</v>
      </c>
      <c r="E78" s="32" t="s">
        <v>20</v>
      </c>
      <c r="F78" s="36">
        <f>D78</f>
        <v>1.3911690000000001</v>
      </c>
      <c r="G78" s="36">
        <f>D78</f>
        <v>1.3911690000000001</v>
      </c>
      <c r="H78" s="36">
        <f>'[1]купля-продажа '!E73</f>
        <v>1.38107</v>
      </c>
      <c r="I78" s="32" t="s">
        <v>20</v>
      </c>
      <c r="J78" s="36">
        <f>H78</f>
        <v>1.38107</v>
      </c>
      <c r="K78" s="36">
        <f>H78</f>
        <v>1.38107</v>
      </c>
    </row>
    <row r="79" spans="1:11" ht="15.75" x14ac:dyDescent="0.25">
      <c r="A79" s="41" t="s">
        <v>63</v>
      </c>
      <c r="B79" s="86" t="s">
        <v>28</v>
      </c>
      <c r="C79" s="29" t="s">
        <v>19</v>
      </c>
      <c r="D79" s="39">
        <f>D22</f>
        <v>0.80764999999999998</v>
      </c>
      <c r="E79" s="39" t="str">
        <f t="shared" ref="E79:K79" si="31">E22</f>
        <v>-</v>
      </c>
      <c r="F79" s="39">
        <f t="shared" si="31"/>
        <v>1.1173299999999999</v>
      </c>
      <c r="G79" s="39">
        <f t="shared" si="31"/>
        <v>2.17353</v>
      </c>
      <c r="H79" s="39">
        <f t="shared" si="31"/>
        <v>0.80996000000000001</v>
      </c>
      <c r="I79" s="39" t="str">
        <f t="shared" si="31"/>
        <v>-</v>
      </c>
      <c r="J79" s="39">
        <f t="shared" si="31"/>
        <v>1.1181300000000001</v>
      </c>
      <c r="K79" s="39">
        <f t="shared" si="31"/>
        <v>2.1739899999999999</v>
      </c>
    </row>
    <row r="80" spans="1:11" ht="25.15" customHeight="1" x14ac:dyDescent="0.25">
      <c r="A80" s="41" t="s">
        <v>64</v>
      </c>
      <c r="B80" s="87" t="s">
        <v>30</v>
      </c>
      <c r="C80" s="88" t="s">
        <v>65</v>
      </c>
      <c r="D80" s="39">
        <f>D55</f>
        <v>2.7299999999999998E-3</v>
      </c>
      <c r="E80" s="36" t="s">
        <v>20</v>
      </c>
      <c r="F80" s="36">
        <f>D80</f>
        <v>2.7299999999999998E-3</v>
      </c>
      <c r="G80" s="36">
        <f>D80</f>
        <v>2.7299999999999998E-3</v>
      </c>
      <c r="H80" s="36">
        <f>H55</f>
        <v>2.8245612789685902E-3</v>
      </c>
      <c r="I80" s="36" t="s">
        <v>20</v>
      </c>
      <c r="J80" s="36">
        <f>H80</f>
        <v>2.8245612789685902E-3</v>
      </c>
      <c r="K80" s="36">
        <f>H80</f>
        <v>2.8245612789685902E-3</v>
      </c>
    </row>
    <row r="81" spans="1:11" ht="32.450000000000003" customHeight="1" x14ac:dyDescent="0.25">
      <c r="A81" s="22" t="s">
        <v>66</v>
      </c>
      <c r="B81" s="89" t="s">
        <v>32</v>
      </c>
      <c r="C81" s="78"/>
      <c r="D81" s="78"/>
      <c r="E81" s="78"/>
      <c r="F81" s="78"/>
      <c r="G81" s="78"/>
      <c r="H81" s="78"/>
      <c r="I81" s="78"/>
      <c r="J81" s="78"/>
      <c r="K81" s="78"/>
    </row>
    <row r="82" spans="1:11" ht="15.75" x14ac:dyDescent="0.25">
      <c r="A82" s="27"/>
      <c r="B82" s="28" t="s">
        <v>17</v>
      </c>
      <c r="C82" s="29" t="s">
        <v>19</v>
      </c>
      <c r="D82" s="48">
        <f>'[1]купля-продажа '!D76</f>
        <v>2.8289999999999999E-2</v>
      </c>
      <c r="E82" s="43" t="s">
        <v>20</v>
      </c>
      <c r="F82" s="43">
        <f>D82</f>
        <v>2.8289999999999999E-2</v>
      </c>
      <c r="G82" s="43">
        <f>D82</f>
        <v>2.8289999999999999E-2</v>
      </c>
      <c r="H82" s="43">
        <f>'[1]купля-продажа '!E76</f>
        <v>8.3110000000000003E-2</v>
      </c>
      <c r="I82" s="43" t="s">
        <v>20</v>
      </c>
      <c r="J82" s="43">
        <f>H82</f>
        <v>8.3110000000000003E-2</v>
      </c>
      <c r="K82" s="43">
        <f>H82</f>
        <v>8.3110000000000003E-2</v>
      </c>
    </row>
    <row r="83" spans="1:11" ht="15.75" x14ac:dyDescent="0.25">
      <c r="A83" s="27"/>
      <c r="B83" s="42" t="s">
        <v>21</v>
      </c>
      <c r="C83" s="29" t="s">
        <v>19</v>
      </c>
      <c r="D83" s="48">
        <f>'[1]купля-продажа '!D77</f>
        <v>2.588E-2</v>
      </c>
      <c r="E83" s="43" t="s">
        <v>20</v>
      </c>
      <c r="F83" s="43">
        <f t="shared" ref="F83:F85" si="32">D83</f>
        <v>2.588E-2</v>
      </c>
      <c r="G83" s="43">
        <f t="shared" ref="G83:G85" si="33">D83</f>
        <v>2.588E-2</v>
      </c>
      <c r="H83" s="43">
        <f>'[1]купля-продажа '!E77</f>
        <v>7.6039999999999996E-2</v>
      </c>
      <c r="I83" s="43" t="s">
        <v>20</v>
      </c>
      <c r="J83" s="43">
        <f t="shared" ref="J83:J85" si="34">H83</f>
        <v>7.6039999999999996E-2</v>
      </c>
      <c r="K83" s="43">
        <f t="shared" ref="K83:K85" si="35">H83</f>
        <v>7.6039999999999996E-2</v>
      </c>
    </row>
    <row r="84" spans="1:11" ht="15.75" x14ac:dyDescent="0.25">
      <c r="A84" s="27"/>
      <c r="B84" s="42" t="s">
        <v>22</v>
      </c>
      <c r="C84" s="29" t="s">
        <v>19</v>
      </c>
      <c r="D84" s="48">
        <f>'[1]купля-продажа '!D78</f>
        <v>1.653E-2</v>
      </c>
      <c r="E84" s="43" t="s">
        <v>20</v>
      </c>
      <c r="F84" s="43">
        <f t="shared" si="32"/>
        <v>1.653E-2</v>
      </c>
      <c r="G84" s="43">
        <f t="shared" si="33"/>
        <v>1.653E-2</v>
      </c>
      <c r="H84" s="43">
        <f>'[1]купля-продажа '!E78</f>
        <v>4.8550000000000003E-2</v>
      </c>
      <c r="I84" s="43" t="s">
        <v>20</v>
      </c>
      <c r="J84" s="43">
        <f t="shared" si="34"/>
        <v>4.8550000000000003E-2</v>
      </c>
      <c r="K84" s="43">
        <f t="shared" si="35"/>
        <v>4.8550000000000003E-2</v>
      </c>
    </row>
    <row r="85" spans="1:11" ht="15.75" x14ac:dyDescent="0.25">
      <c r="A85" s="33"/>
      <c r="B85" s="42" t="s">
        <v>23</v>
      </c>
      <c r="C85" s="29" t="s">
        <v>19</v>
      </c>
      <c r="D85" s="48">
        <f>'[1]купля-продажа '!D79</f>
        <v>8.8100000000000001E-3</v>
      </c>
      <c r="E85" s="43" t="s">
        <v>20</v>
      </c>
      <c r="F85" s="43">
        <f t="shared" si="32"/>
        <v>8.8100000000000001E-3</v>
      </c>
      <c r="G85" s="43">
        <f t="shared" si="33"/>
        <v>8.8100000000000001E-3</v>
      </c>
      <c r="H85" s="43">
        <f>'[1]купля-продажа '!E79</f>
        <v>2.589E-2</v>
      </c>
      <c r="I85" s="43" t="s">
        <v>20</v>
      </c>
      <c r="J85" s="43">
        <f t="shared" si="34"/>
        <v>2.589E-2</v>
      </c>
      <c r="K85" s="43">
        <f t="shared" si="35"/>
        <v>2.589E-2</v>
      </c>
    </row>
    <row r="86" spans="1:11" ht="28.9" customHeight="1" x14ac:dyDescent="0.25">
      <c r="A86" s="22" t="s">
        <v>67</v>
      </c>
      <c r="B86" s="77" t="s">
        <v>68</v>
      </c>
      <c r="C86" s="24"/>
      <c r="D86" s="24"/>
      <c r="E86" s="24"/>
      <c r="F86" s="78"/>
      <c r="G86" s="78"/>
      <c r="H86" s="78"/>
      <c r="I86" s="78"/>
      <c r="J86" s="78"/>
      <c r="K86" s="78"/>
    </row>
    <row r="87" spans="1:11" ht="21" customHeight="1" x14ac:dyDescent="0.25">
      <c r="A87" s="25"/>
      <c r="B87" s="44" t="s">
        <v>17</v>
      </c>
      <c r="C87" s="79"/>
      <c r="D87" s="79"/>
      <c r="E87" s="79"/>
      <c r="F87" s="79"/>
      <c r="G87" s="79"/>
      <c r="H87" s="79"/>
      <c r="I87" s="79"/>
      <c r="J87" s="79"/>
      <c r="K87" s="80"/>
    </row>
    <row r="88" spans="1:11" ht="20.45" customHeight="1" x14ac:dyDescent="0.25">
      <c r="A88" s="62"/>
      <c r="B88" s="28" t="s">
        <v>18</v>
      </c>
      <c r="C88" s="29" t="s">
        <v>19</v>
      </c>
      <c r="D88" s="55">
        <f>D95+D97+D98+D100</f>
        <v>2.2798600000000002</v>
      </c>
      <c r="E88" s="32" t="s">
        <v>20</v>
      </c>
      <c r="F88" s="30">
        <f t="shared" ref="F88:K88" si="36">F95+F97+F98+F100</f>
        <v>2.58954</v>
      </c>
      <c r="G88" s="30">
        <f t="shared" si="36"/>
        <v>3.6457400000000004</v>
      </c>
      <c r="H88" s="30">
        <f t="shared" si="36"/>
        <v>2.3377145612789683</v>
      </c>
      <c r="I88" s="32" t="s">
        <v>20</v>
      </c>
      <c r="J88" s="30">
        <f t="shared" si="36"/>
        <v>2.6458845612789683</v>
      </c>
      <c r="K88" s="30">
        <f t="shared" si="36"/>
        <v>3.7017445612789683</v>
      </c>
    </row>
    <row r="89" spans="1:11" ht="20.45" customHeight="1" x14ac:dyDescent="0.25">
      <c r="A89" s="62"/>
      <c r="B89" s="26" t="s">
        <v>21</v>
      </c>
      <c r="C89" s="20"/>
      <c r="D89" s="20"/>
      <c r="E89" s="20"/>
      <c r="F89" s="20"/>
      <c r="G89" s="20"/>
      <c r="H89" s="20"/>
      <c r="I89" s="20"/>
      <c r="J89" s="20"/>
      <c r="K89" s="21"/>
    </row>
    <row r="90" spans="1:11" ht="20.45" customHeight="1" x14ac:dyDescent="0.25">
      <c r="A90" s="62"/>
      <c r="B90" s="28" t="s">
        <v>18</v>
      </c>
      <c r="C90" s="29" t="s">
        <v>19</v>
      </c>
      <c r="D90" s="54">
        <f>D95+D97+D98+D101</f>
        <v>2.27643</v>
      </c>
      <c r="E90" s="32" t="s">
        <v>20</v>
      </c>
      <c r="F90" s="30">
        <f t="shared" ref="F90:K90" si="37">F95+F97+F98+F101</f>
        <v>2.5861099999999997</v>
      </c>
      <c r="G90" s="30">
        <f t="shared" si="37"/>
        <v>3.6423100000000002</v>
      </c>
      <c r="H90" s="30">
        <f t="shared" si="37"/>
        <v>2.3276545612789685</v>
      </c>
      <c r="I90" s="32" t="s">
        <v>20</v>
      </c>
      <c r="J90" s="30">
        <f t="shared" si="37"/>
        <v>2.6358245612789686</v>
      </c>
      <c r="K90" s="30">
        <f t="shared" si="37"/>
        <v>3.6916845612789686</v>
      </c>
    </row>
    <row r="91" spans="1:11" ht="20.45" customHeight="1" x14ac:dyDescent="0.25">
      <c r="A91" s="62"/>
      <c r="B91" s="26" t="s">
        <v>22</v>
      </c>
      <c r="C91" s="20"/>
      <c r="D91" s="20"/>
      <c r="E91" s="20"/>
      <c r="F91" s="20"/>
      <c r="G91" s="20"/>
      <c r="H91" s="20"/>
      <c r="I91" s="20"/>
      <c r="J91" s="20"/>
      <c r="K91" s="21"/>
    </row>
    <row r="92" spans="1:11" ht="20.45" customHeight="1" x14ac:dyDescent="0.25">
      <c r="A92" s="62"/>
      <c r="B92" s="28" t="s">
        <v>18</v>
      </c>
      <c r="C92" s="29" t="s">
        <v>19</v>
      </c>
      <c r="D92" s="54">
        <f>D95+D97+D98+D102</f>
        <v>2.2631100000000002</v>
      </c>
      <c r="E92" s="32" t="s">
        <v>20</v>
      </c>
      <c r="F92" s="30">
        <f t="shared" ref="F92:K92" si="38">F95+F97+F98+F102</f>
        <v>2.5727899999999999</v>
      </c>
      <c r="G92" s="30">
        <f t="shared" si="38"/>
        <v>3.6289900000000004</v>
      </c>
      <c r="H92" s="30">
        <f t="shared" si="38"/>
        <v>2.2885145612789684</v>
      </c>
      <c r="I92" s="32" t="s">
        <v>20</v>
      </c>
      <c r="J92" s="30">
        <f t="shared" si="38"/>
        <v>2.5966845612789684</v>
      </c>
      <c r="K92" s="30">
        <f t="shared" si="38"/>
        <v>3.6525445612789684</v>
      </c>
    </row>
    <row r="93" spans="1:11" ht="20.45" customHeight="1" x14ac:dyDescent="0.25">
      <c r="A93" s="62"/>
      <c r="B93" s="26" t="s">
        <v>23</v>
      </c>
      <c r="C93" s="20"/>
      <c r="D93" s="20"/>
      <c r="E93" s="20"/>
      <c r="F93" s="20"/>
      <c r="G93" s="20"/>
      <c r="H93" s="20"/>
      <c r="I93" s="20"/>
      <c r="J93" s="20"/>
      <c r="K93" s="21"/>
    </row>
    <row r="94" spans="1:11" ht="22.15" customHeight="1" x14ac:dyDescent="0.25">
      <c r="A94" s="63"/>
      <c r="B94" s="28" t="s">
        <v>18</v>
      </c>
      <c r="C94" s="29" t="s">
        <v>19</v>
      </c>
      <c r="D94" s="54">
        <f>D95+D97+D98+D103</f>
        <v>2.2521300000000002</v>
      </c>
      <c r="E94" s="32" t="s">
        <v>20</v>
      </c>
      <c r="F94" s="30">
        <f>F95+F97+F98+F103</f>
        <v>2.5618099999999999</v>
      </c>
      <c r="G94" s="30">
        <f>G95+G97+G98+G103</f>
        <v>3.6180100000000004</v>
      </c>
      <c r="H94" s="30">
        <f>H95+H97+H98+H103</f>
        <v>2.2562545612789684</v>
      </c>
      <c r="I94" s="32" t="s">
        <v>20</v>
      </c>
      <c r="J94" s="30">
        <f>J95+J97+J98+J103</f>
        <v>2.5644245612789685</v>
      </c>
      <c r="K94" s="30">
        <f>K95+K97+K98+K103</f>
        <v>3.6202845612789685</v>
      </c>
    </row>
    <row r="95" spans="1:11" ht="27.6" customHeight="1" x14ac:dyDescent="0.25">
      <c r="A95" s="22" t="s">
        <v>69</v>
      </c>
      <c r="B95" s="34" t="s">
        <v>25</v>
      </c>
      <c r="C95" s="29" t="s">
        <v>19</v>
      </c>
      <c r="D95" s="35">
        <f>'[1]купля-продажа '!D89</f>
        <v>1.4292</v>
      </c>
      <c r="E95" s="32" t="s">
        <v>20</v>
      </c>
      <c r="F95" s="36">
        <f>D95</f>
        <v>1.4292</v>
      </c>
      <c r="G95" s="36">
        <f>D95</f>
        <v>1.4292</v>
      </c>
      <c r="H95" s="36">
        <f>'[1]купля-продажа '!E89</f>
        <v>1.4065999999999999</v>
      </c>
      <c r="I95" s="32" t="s">
        <v>20</v>
      </c>
      <c r="J95" s="36">
        <f>H95</f>
        <v>1.4065999999999999</v>
      </c>
      <c r="K95" s="36">
        <f>H95</f>
        <v>1.4065999999999999</v>
      </c>
    </row>
    <row r="96" spans="1:11" ht="18" customHeight="1" x14ac:dyDescent="0.25">
      <c r="A96" s="33"/>
      <c r="B96" s="37" t="s">
        <v>62</v>
      </c>
      <c r="C96" s="29" t="s">
        <v>19</v>
      </c>
      <c r="D96" s="39">
        <f>D78</f>
        <v>1.3911690000000001</v>
      </c>
      <c r="E96" s="32" t="s">
        <v>20</v>
      </c>
      <c r="F96" s="36">
        <f>D96</f>
        <v>1.3911690000000001</v>
      </c>
      <c r="G96" s="36">
        <f>D96</f>
        <v>1.3911690000000001</v>
      </c>
      <c r="H96" s="36">
        <f>1448.46/1000</f>
        <v>1.4484600000000001</v>
      </c>
      <c r="I96" s="32" t="s">
        <v>20</v>
      </c>
      <c r="J96" s="36">
        <f>H96</f>
        <v>1.4484600000000001</v>
      </c>
      <c r="K96" s="36">
        <f>H96</f>
        <v>1.4484600000000001</v>
      </c>
    </row>
    <row r="97" spans="1:11" ht="21.6" customHeight="1" x14ac:dyDescent="0.25">
      <c r="A97" s="41" t="s">
        <v>70</v>
      </c>
      <c r="B97" s="86" t="s">
        <v>28</v>
      </c>
      <c r="C97" s="29" t="s">
        <v>19</v>
      </c>
      <c r="D97" s="39">
        <f>D22</f>
        <v>0.80764999999999998</v>
      </c>
      <c r="E97" s="36" t="s">
        <v>20</v>
      </c>
      <c r="F97" s="36">
        <f>F22</f>
        <v>1.1173299999999999</v>
      </c>
      <c r="G97" s="36">
        <f t="shared" ref="G97:K97" si="39">G22</f>
        <v>2.17353</v>
      </c>
      <c r="H97" s="36">
        <f t="shared" si="39"/>
        <v>0.80996000000000001</v>
      </c>
      <c r="I97" s="36" t="s">
        <v>20</v>
      </c>
      <c r="J97" s="36">
        <f t="shared" si="39"/>
        <v>1.1181300000000001</v>
      </c>
      <c r="K97" s="36">
        <f t="shared" si="39"/>
        <v>2.1739899999999999</v>
      </c>
    </row>
    <row r="98" spans="1:11" ht="25.15" customHeight="1" x14ac:dyDescent="0.25">
      <c r="A98" s="41" t="s">
        <v>71</v>
      </c>
      <c r="B98" s="87" t="s">
        <v>30</v>
      </c>
      <c r="C98" s="29" t="s">
        <v>19</v>
      </c>
      <c r="D98" s="64">
        <f>D80</f>
        <v>2.7299999999999998E-3</v>
      </c>
      <c r="E98" s="43" t="s">
        <v>20</v>
      </c>
      <c r="F98" s="43">
        <f>D98</f>
        <v>2.7299999999999998E-3</v>
      </c>
      <c r="G98" s="43">
        <f>D98</f>
        <v>2.7299999999999998E-3</v>
      </c>
      <c r="H98" s="43">
        <f>H80</f>
        <v>2.8245612789685902E-3</v>
      </c>
      <c r="I98" s="43" t="s">
        <v>20</v>
      </c>
      <c r="J98" s="43">
        <f>H98</f>
        <v>2.8245612789685902E-3</v>
      </c>
      <c r="K98" s="43">
        <f>H98</f>
        <v>2.8245612789685902E-3</v>
      </c>
    </row>
    <row r="99" spans="1:11" ht="24.6" customHeight="1" x14ac:dyDescent="0.25">
      <c r="A99" s="22" t="s">
        <v>72</v>
      </c>
      <c r="B99" s="89" t="s">
        <v>32</v>
      </c>
      <c r="C99" s="78"/>
      <c r="D99" s="78"/>
      <c r="E99" s="78"/>
      <c r="F99" s="78"/>
      <c r="G99" s="78"/>
      <c r="H99" s="78"/>
      <c r="I99" s="78"/>
      <c r="J99" s="78"/>
      <c r="K99" s="78"/>
    </row>
    <row r="100" spans="1:11" ht="19.899999999999999" customHeight="1" x14ac:dyDescent="0.25">
      <c r="A100" s="62"/>
      <c r="B100" s="28" t="s">
        <v>17</v>
      </c>
      <c r="C100" s="29" t="s">
        <v>19</v>
      </c>
      <c r="D100" s="48">
        <f>'[1]купля-продажа '!D93</f>
        <v>4.0280000000000003E-2</v>
      </c>
      <c r="E100" s="43" t="s">
        <v>20</v>
      </c>
      <c r="F100" s="43">
        <f>D100</f>
        <v>4.0280000000000003E-2</v>
      </c>
      <c r="G100" s="43">
        <f>D100</f>
        <v>4.0280000000000003E-2</v>
      </c>
      <c r="H100" s="43">
        <f>'[1]купля-продажа '!E93</f>
        <v>0.11833</v>
      </c>
      <c r="I100" s="43" t="s">
        <v>20</v>
      </c>
      <c r="J100" s="43">
        <f>H100</f>
        <v>0.11833</v>
      </c>
      <c r="K100" s="43">
        <f>H100</f>
        <v>0.11833</v>
      </c>
    </row>
    <row r="101" spans="1:11" ht="21.6" customHeight="1" x14ac:dyDescent="0.25">
      <c r="A101" s="62"/>
      <c r="B101" s="42" t="s">
        <v>21</v>
      </c>
      <c r="C101" s="29" t="s">
        <v>19</v>
      </c>
      <c r="D101" s="48">
        <f>'[1]купля-продажа '!D94</f>
        <v>3.6850000000000001E-2</v>
      </c>
      <c r="E101" s="43" t="s">
        <v>20</v>
      </c>
      <c r="F101" s="43">
        <f t="shared" ref="F101:F103" si="40">D101</f>
        <v>3.6850000000000001E-2</v>
      </c>
      <c r="G101" s="43">
        <f t="shared" ref="G101:G103" si="41">D101</f>
        <v>3.6850000000000001E-2</v>
      </c>
      <c r="H101" s="43">
        <f>'[1]купля-продажа '!E94</f>
        <v>0.10827000000000001</v>
      </c>
      <c r="I101" s="43" t="s">
        <v>20</v>
      </c>
      <c r="J101" s="43">
        <f t="shared" ref="J101:J103" si="42">H101</f>
        <v>0.10827000000000001</v>
      </c>
      <c r="K101" s="43">
        <f t="shared" ref="K101:K103" si="43">H101</f>
        <v>0.10827000000000001</v>
      </c>
    </row>
    <row r="102" spans="1:11" ht="21" customHeight="1" x14ac:dyDescent="0.25">
      <c r="A102" s="62"/>
      <c r="B102" s="42" t="s">
        <v>22</v>
      </c>
      <c r="C102" s="29" t="s">
        <v>19</v>
      </c>
      <c r="D102" s="48">
        <f>'[1]купля-продажа '!D95</f>
        <v>2.3529999999999999E-2</v>
      </c>
      <c r="E102" s="43" t="s">
        <v>20</v>
      </c>
      <c r="F102" s="43">
        <f t="shared" si="40"/>
        <v>2.3529999999999999E-2</v>
      </c>
      <c r="G102" s="43">
        <f t="shared" si="41"/>
        <v>2.3529999999999999E-2</v>
      </c>
      <c r="H102" s="43">
        <f>'[1]купля-продажа '!E95</f>
        <v>6.9129999999999997E-2</v>
      </c>
      <c r="I102" s="43" t="s">
        <v>20</v>
      </c>
      <c r="J102" s="43">
        <f t="shared" si="42"/>
        <v>6.9129999999999997E-2</v>
      </c>
      <c r="K102" s="43">
        <f t="shared" si="43"/>
        <v>6.9129999999999997E-2</v>
      </c>
    </row>
    <row r="103" spans="1:11" ht="19.899999999999999" customHeight="1" x14ac:dyDescent="0.25">
      <c r="A103" s="63"/>
      <c r="B103" s="42" t="s">
        <v>23</v>
      </c>
      <c r="C103" s="29" t="s">
        <v>19</v>
      </c>
      <c r="D103" s="48">
        <f>'[1]купля-продажа '!D96</f>
        <v>1.255E-2</v>
      </c>
      <c r="E103" s="43" t="s">
        <v>20</v>
      </c>
      <c r="F103" s="43">
        <f t="shared" si="40"/>
        <v>1.255E-2</v>
      </c>
      <c r="G103" s="43">
        <f t="shared" si="41"/>
        <v>1.255E-2</v>
      </c>
      <c r="H103" s="43">
        <f>'[1]купля-продажа '!E96</f>
        <v>3.687E-2</v>
      </c>
      <c r="I103" s="43" t="s">
        <v>20</v>
      </c>
      <c r="J103" s="43">
        <f t="shared" si="42"/>
        <v>3.687E-2</v>
      </c>
      <c r="K103" s="43">
        <f t="shared" si="43"/>
        <v>3.687E-2</v>
      </c>
    </row>
    <row r="104" spans="1:11" ht="31.15" customHeight="1" x14ac:dyDescent="0.25">
      <c r="A104" s="22" t="s">
        <v>73</v>
      </c>
      <c r="B104" s="77" t="s">
        <v>74</v>
      </c>
      <c r="C104" s="24"/>
      <c r="D104" s="24"/>
      <c r="E104" s="24"/>
      <c r="F104" s="78"/>
      <c r="G104" s="78"/>
      <c r="H104" s="78"/>
      <c r="I104" s="78"/>
      <c r="J104" s="78"/>
      <c r="K104" s="78"/>
    </row>
    <row r="105" spans="1:11" ht="21" customHeight="1" x14ac:dyDescent="0.25">
      <c r="A105" s="25"/>
      <c r="B105" s="44" t="s">
        <v>17</v>
      </c>
      <c r="C105" s="79"/>
      <c r="D105" s="79"/>
      <c r="E105" s="79"/>
      <c r="F105" s="79"/>
      <c r="G105" s="79"/>
      <c r="H105" s="79"/>
      <c r="I105" s="79"/>
      <c r="J105" s="79"/>
      <c r="K105" s="80"/>
    </row>
    <row r="106" spans="1:11" ht="17.45" customHeight="1" x14ac:dyDescent="0.25">
      <c r="A106" s="62"/>
      <c r="B106" s="28" t="s">
        <v>18</v>
      </c>
      <c r="C106" s="29" t="s">
        <v>19</v>
      </c>
      <c r="D106" s="55">
        <f>D113+D115+D116+D118</f>
        <v>4.0903700000000001</v>
      </c>
      <c r="E106" s="32" t="s">
        <v>20</v>
      </c>
      <c r="F106" s="30">
        <f t="shared" ref="F106:K106" si="44">F113+F115+F116+F118</f>
        <v>4.4000500000000002</v>
      </c>
      <c r="G106" s="30">
        <f t="shared" si="44"/>
        <v>5.4562500000000007</v>
      </c>
      <c r="H106" s="30">
        <f t="shared" si="44"/>
        <v>4.2215845612789691</v>
      </c>
      <c r="I106" s="32" t="s">
        <v>20</v>
      </c>
      <c r="J106" s="30">
        <f>J113+J115+J116+J118</f>
        <v>4.5297545612789687</v>
      </c>
      <c r="K106" s="30">
        <f t="shared" si="44"/>
        <v>5.5856145612789687</v>
      </c>
    </row>
    <row r="107" spans="1:11" ht="17.45" customHeight="1" x14ac:dyDescent="0.25">
      <c r="A107" s="62"/>
      <c r="B107" s="90" t="s">
        <v>21</v>
      </c>
      <c r="C107" s="91"/>
      <c r="D107" s="91"/>
      <c r="E107" s="91"/>
      <c r="F107" s="91"/>
      <c r="G107" s="91"/>
      <c r="H107" s="91"/>
      <c r="I107" s="91"/>
      <c r="J107" s="91"/>
      <c r="K107" s="92"/>
    </row>
    <row r="108" spans="1:11" ht="15" customHeight="1" x14ac:dyDescent="0.25">
      <c r="A108" s="62"/>
      <c r="B108" s="28" t="s">
        <v>18</v>
      </c>
      <c r="C108" s="35" t="s">
        <v>19</v>
      </c>
      <c r="D108" s="54">
        <f>D113+D115+D116+D119</f>
        <v>4.0816800000000004</v>
      </c>
      <c r="E108" s="36" t="s">
        <v>20</v>
      </c>
      <c r="F108" s="30">
        <f t="shared" ref="F108:J108" si="45">F113+F115+F116+F119</f>
        <v>4.3913599999999997</v>
      </c>
      <c r="G108" s="30">
        <f t="shared" si="45"/>
        <v>5.4475600000000002</v>
      </c>
      <c r="H108" s="30">
        <f t="shared" si="45"/>
        <v>4.1960545612789693</v>
      </c>
      <c r="I108" s="36" t="s">
        <v>20</v>
      </c>
      <c r="J108" s="30">
        <f t="shared" si="45"/>
        <v>4.5042245612789689</v>
      </c>
      <c r="K108" s="30">
        <f>K113+K115+K116+K119</f>
        <v>5.5600845612789689</v>
      </c>
    </row>
    <row r="109" spans="1:11" ht="15" customHeight="1" x14ac:dyDescent="0.25">
      <c r="A109" s="62"/>
      <c r="B109" s="26" t="s">
        <v>22</v>
      </c>
      <c r="C109" s="20"/>
      <c r="D109" s="20"/>
      <c r="E109" s="20"/>
      <c r="F109" s="20"/>
      <c r="G109" s="20"/>
      <c r="H109" s="20"/>
      <c r="I109" s="20"/>
      <c r="J109" s="20"/>
      <c r="K109" s="21"/>
    </row>
    <row r="110" spans="1:11" ht="17.45" customHeight="1" x14ac:dyDescent="0.25">
      <c r="A110" s="62"/>
      <c r="B110" s="28" t="s">
        <v>18</v>
      </c>
      <c r="C110" s="29" t="s">
        <v>19</v>
      </c>
      <c r="D110" s="54">
        <f>D113+D115+D116+D120</f>
        <v>4.0478800000000001</v>
      </c>
      <c r="E110" s="32" t="s">
        <v>20</v>
      </c>
      <c r="F110" s="30">
        <f t="shared" ref="F110:K110" si="46">F113+F115+F116+F120</f>
        <v>4.3575600000000003</v>
      </c>
      <c r="G110" s="30">
        <f t="shared" si="46"/>
        <v>5.4137600000000008</v>
      </c>
      <c r="H110" s="30">
        <f t="shared" si="46"/>
        <v>4.0967545612789689</v>
      </c>
      <c r="I110" s="32" t="s">
        <v>20</v>
      </c>
      <c r="J110" s="30">
        <f t="shared" si="46"/>
        <v>4.4049245612789685</v>
      </c>
      <c r="K110" s="30">
        <f t="shared" si="46"/>
        <v>5.4607845612789685</v>
      </c>
    </row>
    <row r="111" spans="1:11" ht="17.45" customHeight="1" x14ac:dyDescent="0.25">
      <c r="A111" s="62"/>
      <c r="B111" s="93" t="s">
        <v>23</v>
      </c>
      <c r="C111" s="94"/>
      <c r="D111" s="94"/>
      <c r="E111" s="94"/>
      <c r="F111" s="94"/>
      <c r="G111" s="94"/>
      <c r="H111" s="94"/>
      <c r="I111" s="94"/>
      <c r="J111" s="94"/>
      <c r="K111" s="95"/>
    </row>
    <row r="112" spans="1:11" ht="14.45" customHeight="1" x14ac:dyDescent="0.25">
      <c r="A112" s="63"/>
      <c r="B112" s="28" t="s">
        <v>18</v>
      </c>
      <c r="C112" s="96" t="s">
        <v>19</v>
      </c>
      <c r="D112" s="54">
        <f>D113+D115+D116+D121</f>
        <v>4.0200200000000006</v>
      </c>
      <c r="E112" s="36" t="s">
        <v>20</v>
      </c>
      <c r="F112" s="30">
        <f>F113+F115+F116+F121</f>
        <v>4.3296999999999999</v>
      </c>
      <c r="G112" s="30">
        <f>G113+G115+G116+G121</f>
        <v>5.3859000000000004</v>
      </c>
      <c r="H112" s="30">
        <f>H113+H115+H116+H121</f>
        <v>4.0149045612789687</v>
      </c>
      <c r="I112" s="36" t="s">
        <v>20</v>
      </c>
      <c r="J112" s="30">
        <f>J113+J115+J116+J121</f>
        <v>4.3230745612789683</v>
      </c>
      <c r="K112" s="30">
        <f>K113+K115+K116+K121</f>
        <v>5.3789345612789683</v>
      </c>
    </row>
    <row r="113" spans="1:11" ht="25.9" customHeight="1" x14ac:dyDescent="0.25">
      <c r="A113" s="22" t="s">
        <v>75</v>
      </c>
      <c r="B113" s="34" t="s">
        <v>25</v>
      </c>
      <c r="C113" s="29" t="s">
        <v>19</v>
      </c>
      <c r="D113" s="39">
        <f>'[1]купля-продажа '!D106</f>
        <v>3.1778000000000004</v>
      </c>
      <c r="E113" s="36" t="s">
        <v>20</v>
      </c>
      <c r="F113" s="36">
        <f>D113</f>
        <v>3.1778000000000004</v>
      </c>
      <c r="G113" s="36">
        <f>D113</f>
        <v>3.1778000000000004</v>
      </c>
      <c r="H113" s="36">
        <f>'[1]купля-продажа '!E106</f>
        <v>3.1086</v>
      </c>
      <c r="I113" s="36" t="s">
        <v>20</v>
      </c>
      <c r="J113" s="36">
        <f>H113</f>
        <v>3.1086</v>
      </c>
      <c r="K113" s="36">
        <f>H113</f>
        <v>3.1086</v>
      </c>
    </row>
    <row r="114" spans="1:11" ht="25.15" customHeight="1" x14ac:dyDescent="0.25">
      <c r="A114" s="33"/>
      <c r="B114" s="37" t="s">
        <v>62</v>
      </c>
      <c r="C114" s="29" t="s">
        <v>19</v>
      </c>
      <c r="D114" s="39">
        <f>D96</f>
        <v>1.3911690000000001</v>
      </c>
      <c r="E114" s="36" t="s">
        <v>20</v>
      </c>
      <c r="F114" s="36">
        <f>D114</f>
        <v>1.3911690000000001</v>
      </c>
      <c r="G114" s="36">
        <f>D114</f>
        <v>1.3911690000000001</v>
      </c>
      <c r="H114" s="36">
        <f>H96</f>
        <v>1.4484600000000001</v>
      </c>
      <c r="I114" s="36" t="s">
        <v>20</v>
      </c>
      <c r="J114" s="36">
        <f>H114</f>
        <v>1.4484600000000001</v>
      </c>
      <c r="K114" s="36">
        <f>H114</f>
        <v>1.4484600000000001</v>
      </c>
    </row>
    <row r="115" spans="1:11" ht="25.9" customHeight="1" x14ac:dyDescent="0.25">
      <c r="A115" s="41" t="s">
        <v>76</v>
      </c>
      <c r="B115" s="86" t="s">
        <v>28</v>
      </c>
      <c r="C115" s="29" t="s">
        <v>19</v>
      </c>
      <c r="D115" s="39">
        <f>D97</f>
        <v>0.80764999999999998</v>
      </c>
      <c r="E115" s="36" t="s">
        <v>20</v>
      </c>
      <c r="F115" s="36">
        <f>F97</f>
        <v>1.1173299999999999</v>
      </c>
      <c r="G115" s="36">
        <f t="shared" ref="G115:K115" si="47">G97</f>
        <v>2.17353</v>
      </c>
      <c r="H115" s="36">
        <f t="shared" si="47"/>
        <v>0.80996000000000001</v>
      </c>
      <c r="I115" s="36" t="s">
        <v>20</v>
      </c>
      <c r="J115" s="36">
        <f t="shared" si="47"/>
        <v>1.1181300000000001</v>
      </c>
      <c r="K115" s="36">
        <f t="shared" si="47"/>
        <v>2.1739899999999999</v>
      </c>
    </row>
    <row r="116" spans="1:11" ht="27.6" customHeight="1" x14ac:dyDescent="0.25">
      <c r="A116" s="41" t="s">
        <v>77</v>
      </c>
      <c r="B116" s="87" t="s">
        <v>30</v>
      </c>
      <c r="C116" s="29" t="s">
        <v>19</v>
      </c>
      <c r="D116" s="64">
        <f>D98</f>
        <v>2.7299999999999998E-3</v>
      </c>
      <c r="E116" s="43" t="s">
        <v>20</v>
      </c>
      <c r="F116" s="43">
        <f>D116</f>
        <v>2.7299999999999998E-3</v>
      </c>
      <c r="G116" s="43">
        <f>D116</f>
        <v>2.7299999999999998E-3</v>
      </c>
      <c r="H116" s="43">
        <f>H98</f>
        <v>2.8245612789685902E-3</v>
      </c>
      <c r="I116" s="43" t="s">
        <v>20</v>
      </c>
      <c r="J116" s="43">
        <f>H116</f>
        <v>2.8245612789685902E-3</v>
      </c>
      <c r="K116" s="43">
        <f>H116</f>
        <v>2.8245612789685902E-3</v>
      </c>
    </row>
    <row r="117" spans="1:11" ht="26.45" customHeight="1" x14ac:dyDescent="0.25">
      <c r="A117" s="22" t="s">
        <v>78</v>
      </c>
      <c r="B117" s="89" t="s">
        <v>32</v>
      </c>
      <c r="C117" s="78"/>
      <c r="D117" s="78"/>
      <c r="E117" s="78"/>
      <c r="F117" s="13"/>
      <c r="G117" s="13"/>
      <c r="H117" s="13"/>
      <c r="I117" s="13"/>
      <c r="J117" s="13"/>
      <c r="K117" s="13"/>
    </row>
    <row r="118" spans="1:11" ht="15.75" x14ac:dyDescent="0.25">
      <c r="A118" s="62"/>
      <c r="B118" s="28" t="s">
        <v>17</v>
      </c>
      <c r="C118" s="29" t="s">
        <v>19</v>
      </c>
      <c r="D118" s="97">
        <f>'[1]купля-продажа '!D110</f>
        <v>0.10219</v>
      </c>
      <c r="E118" s="43" t="s">
        <v>20</v>
      </c>
      <c r="F118" s="98">
        <f>D118</f>
        <v>0.10219</v>
      </c>
      <c r="G118" s="98">
        <f>D118</f>
        <v>0.10219</v>
      </c>
      <c r="H118" s="98">
        <f>'[1]купля-продажа '!E110</f>
        <v>0.30020000000000002</v>
      </c>
      <c r="I118" s="43" t="s">
        <v>20</v>
      </c>
      <c r="J118" s="98">
        <f>H118</f>
        <v>0.30020000000000002</v>
      </c>
      <c r="K118" s="98">
        <f>H118</f>
        <v>0.30020000000000002</v>
      </c>
    </row>
    <row r="119" spans="1:11" ht="15.75" x14ac:dyDescent="0.25">
      <c r="A119" s="62"/>
      <c r="B119" s="42" t="s">
        <v>21</v>
      </c>
      <c r="C119" s="29" t="s">
        <v>19</v>
      </c>
      <c r="D119" s="97">
        <f>'[1]купля-продажа '!D111</f>
        <v>9.35E-2</v>
      </c>
      <c r="E119" s="43" t="s">
        <v>20</v>
      </c>
      <c r="F119" s="98">
        <f t="shared" ref="F119:F121" si="48">D119</f>
        <v>9.35E-2</v>
      </c>
      <c r="G119" s="98">
        <f t="shared" ref="G119:G121" si="49">D119</f>
        <v>9.35E-2</v>
      </c>
      <c r="H119" s="98">
        <f>'[1]купля-продажа '!E111</f>
        <v>0.27467000000000003</v>
      </c>
      <c r="I119" s="43" t="s">
        <v>20</v>
      </c>
      <c r="J119" s="98">
        <f t="shared" ref="J119:J121" si="50">H119</f>
        <v>0.27467000000000003</v>
      </c>
      <c r="K119" s="98">
        <f t="shared" ref="K119:K121" si="51">H119</f>
        <v>0.27467000000000003</v>
      </c>
    </row>
    <row r="120" spans="1:11" ht="15.75" x14ac:dyDescent="0.25">
      <c r="A120" s="62"/>
      <c r="B120" s="42" t="s">
        <v>22</v>
      </c>
      <c r="C120" s="29" t="s">
        <v>19</v>
      </c>
      <c r="D120" s="97">
        <f>'[1]купля-продажа '!D112</f>
        <v>5.9700000000000003E-2</v>
      </c>
      <c r="E120" s="43" t="s">
        <v>20</v>
      </c>
      <c r="F120" s="98">
        <f t="shared" si="48"/>
        <v>5.9700000000000003E-2</v>
      </c>
      <c r="G120" s="98">
        <f t="shared" si="49"/>
        <v>5.9700000000000003E-2</v>
      </c>
      <c r="H120" s="98">
        <f>'[1]купля-продажа '!E112</f>
        <v>0.17537</v>
      </c>
      <c r="I120" s="43" t="s">
        <v>20</v>
      </c>
      <c r="J120" s="98">
        <f t="shared" si="50"/>
        <v>0.17537</v>
      </c>
      <c r="K120" s="98">
        <f t="shared" si="51"/>
        <v>0.17537</v>
      </c>
    </row>
    <row r="121" spans="1:11" ht="15.75" x14ac:dyDescent="0.25">
      <c r="A121" s="63"/>
      <c r="B121" s="42" t="s">
        <v>23</v>
      </c>
      <c r="C121" s="29" t="s">
        <v>19</v>
      </c>
      <c r="D121" s="97">
        <f>'[1]купля-продажа '!D113</f>
        <v>3.184E-2</v>
      </c>
      <c r="E121" s="43" t="s">
        <v>20</v>
      </c>
      <c r="F121" s="98">
        <f t="shared" si="48"/>
        <v>3.184E-2</v>
      </c>
      <c r="G121" s="98">
        <f t="shared" si="49"/>
        <v>3.184E-2</v>
      </c>
      <c r="H121" s="98">
        <f>'[1]купля-продажа '!E113</f>
        <v>9.3520000000000006E-2</v>
      </c>
      <c r="I121" s="43" t="s">
        <v>20</v>
      </c>
      <c r="J121" s="98">
        <f t="shared" si="50"/>
        <v>9.3520000000000006E-2</v>
      </c>
      <c r="K121" s="98">
        <f t="shared" si="51"/>
        <v>9.3520000000000006E-2</v>
      </c>
    </row>
    <row r="122" spans="1:11" ht="18.600000000000001" customHeight="1" x14ac:dyDescent="0.25">
      <c r="A122" s="41" t="s">
        <v>79</v>
      </c>
      <c r="B122" s="23" t="s">
        <v>80</v>
      </c>
      <c r="C122" s="23"/>
      <c r="D122" s="23"/>
      <c r="E122" s="24"/>
      <c r="F122" s="13"/>
      <c r="G122" s="13"/>
      <c r="H122" s="13"/>
      <c r="I122" s="13"/>
      <c r="J122" s="13"/>
      <c r="K122" s="13"/>
    </row>
    <row r="123" spans="1:11" ht="22.15" customHeight="1" x14ac:dyDescent="0.25">
      <c r="A123" s="22" t="s">
        <v>81</v>
      </c>
      <c r="B123" s="77" t="s">
        <v>60</v>
      </c>
      <c r="C123" s="24"/>
      <c r="D123" s="24"/>
      <c r="E123" s="24"/>
      <c r="F123" s="13"/>
      <c r="G123" s="13"/>
      <c r="H123" s="13"/>
      <c r="I123" s="13"/>
      <c r="J123" s="13"/>
      <c r="K123" s="13"/>
    </row>
    <row r="124" spans="1:11" ht="22.15" customHeight="1" x14ac:dyDescent="0.25">
      <c r="A124" s="25"/>
      <c r="B124" s="26" t="s">
        <v>17</v>
      </c>
      <c r="C124" s="20"/>
      <c r="D124" s="20"/>
      <c r="E124" s="20"/>
      <c r="F124" s="20"/>
      <c r="G124" s="20"/>
      <c r="H124" s="20"/>
      <c r="I124" s="20"/>
      <c r="J124" s="20"/>
      <c r="K124" s="21"/>
    </row>
    <row r="125" spans="1:11" ht="22.9" customHeight="1" x14ac:dyDescent="0.25">
      <c r="A125" s="27"/>
      <c r="B125" s="28" t="s">
        <v>18</v>
      </c>
      <c r="C125" s="29" t="s">
        <v>19</v>
      </c>
      <c r="D125" s="55">
        <f>D132+D134+D135+D137</f>
        <v>1.7691699999999999</v>
      </c>
      <c r="E125" s="32" t="s">
        <v>20</v>
      </c>
      <c r="F125" s="30">
        <f t="shared" ref="F125:K125" si="52">F132+F134+F135+F137</f>
        <v>2.0788500000000001</v>
      </c>
      <c r="G125" s="30">
        <f t="shared" si="52"/>
        <v>3.1350500000000001</v>
      </c>
      <c r="H125" s="30">
        <f t="shared" si="52"/>
        <v>1.8184945612789685</v>
      </c>
      <c r="I125" s="32" t="s">
        <v>20</v>
      </c>
      <c r="J125" s="30">
        <f>J132+J134+J135+J137</f>
        <v>2.1266645612789685</v>
      </c>
      <c r="K125" s="30">
        <f t="shared" si="52"/>
        <v>3.1825245612789685</v>
      </c>
    </row>
    <row r="126" spans="1:11" x14ac:dyDescent="0.25">
      <c r="A126" s="27"/>
      <c r="B126" s="26" t="s">
        <v>21</v>
      </c>
      <c r="C126" s="20"/>
      <c r="D126" s="20"/>
      <c r="E126" s="20"/>
      <c r="F126" s="20"/>
      <c r="G126" s="20"/>
      <c r="H126" s="20"/>
      <c r="I126" s="20"/>
      <c r="J126" s="20"/>
      <c r="K126" s="21"/>
    </row>
    <row r="127" spans="1:11" ht="22.9" customHeight="1" x14ac:dyDescent="0.25">
      <c r="A127" s="27"/>
      <c r="B127" s="28" t="s">
        <v>18</v>
      </c>
      <c r="C127" s="29" t="s">
        <v>19</v>
      </c>
      <c r="D127" s="54">
        <f>D132+D134+D135+D138</f>
        <v>1.7667599999999999</v>
      </c>
      <c r="E127" s="32" t="s">
        <v>20</v>
      </c>
      <c r="F127" s="30">
        <f t="shared" ref="F127:K127" si="53">F132+F134+F135+F138</f>
        <v>2.0764399999999998</v>
      </c>
      <c r="G127" s="30">
        <f t="shared" si="53"/>
        <v>3.1326399999999999</v>
      </c>
      <c r="H127" s="30">
        <f t="shared" si="53"/>
        <v>1.8114245612789683</v>
      </c>
      <c r="I127" s="32" t="s">
        <v>20</v>
      </c>
      <c r="J127" s="30">
        <f t="shared" si="53"/>
        <v>2.1195945612789684</v>
      </c>
      <c r="K127" s="30">
        <f t="shared" si="53"/>
        <v>3.1754545612789684</v>
      </c>
    </row>
    <row r="128" spans="1:11" x14ac:dyDescent="0.25">
      <c r="A128" s="27"/>
      <c r="B128" s="26" t="s">
        <v>22</v>
      </c>
      <c r="C128" s="20"/>
      <c r="D128" s="20"/>
      <c r="E128" s="20"/>
      <c r="F128" s="20"/>
      <c r="G128" s="20"/>
      <c r="H128" s="20"/>
      <c r="I128" s="20"/>
      <c r="J128" s="20"/>
      <c r="K128" s="21"/>
    </row>
    <row r="129" spans="1:11" ht="21.6" customHeight="1" x14ac:dyDescent="0.25">
      <c r="A129" s="27"/>
      <c r="B129" s="28" t="s">
        <v>18</v>
      </c>
      <c r="C129" s="29" t="s">
        <v>19</v>
      </c>
      <c r="D129" s="54">
        <f>D132+D134+D135+D139</f>
        <v>1.7574099999999999</v>
      </c>
      <c r="E129" s="32" t="s">
        <v>20</v>
      </c>
      <c r="F129" s="30">
        <f t="shared" ref="F129:K129" si="54">F132+F134+F135+F139</f>
        <v>2.0670899999999999</v>
      </c>
      <c r="G129" s="30">
        <f t="shared" si="54"/>
        <v>3.1232899999999999</v>
      </c>
      <c r="H129" s="30">
        <f t="shared" si="54"/>
        <v>1.7839345612789685</v>
      </c>
      <c r="I129" s="32" t="s">
        <v>20</v>
      </c>
      <c r="J129" s="30">
        <f t="shared" si="54"/>
        <v>2.0921045612789686</v>
      </c>
      <c r="K129" s="30">
        <f t="shared" si="54"/>
        <v>3.1479645612789686</v>
      </c>
    </row>
    <row r="130" spans="1:11" x14ac:dyDescent="0.25">
      <c r="A130" s="27"/>
      <c r="B130" s="26" t="s">
        <v>23</v>
      </c>
      <c r="C130" s="20"/>
      <c r="D130" s="20"/>
      <c r="E130" s="20"/>
      <c r="F130" s="20"/>
      <c r="G130" s="20"/>
      <c r="H130" s="20"/>
      <c r="I130" s="20"/>
      <c r="J130" s="20"/>
      <c r="K130" s="21"/>
    </row>
    <row r="131" spans="1:11" ht="18.600000000000001" customHeight="1" x14ac:dyDescent="0.25">
      <c r="A131" s="33"/>
      <c r="B131" s="28" t="s">
        <v>18</v>
      </c>
      <c r="C131" s="29" t="s">
        <v>19</v>
      </c>
      <c r="D131" s="54">
        <f>D132+D134+D135+D140</f>
        <v>1.74969</v>
      </c>
      <c r="E131" s="36" t="s">
        <v>20</v>
      </c>
      <c r="F131" s="30">
        <f>F132+F134+F135+F140</f>
        <v>2.0593699999999999</v>
      </c>
      <c r="G131" s="30">
        <f>G132+G134+G135+G140</f>
        <v>3.11557</v>
      </c>
      <c r="H131" s="30">
        <f>H132+H134+H135+H140</f>
        <v>1.7612745612789684</v>
      </c>
      <c r="I131" s="36" t="s">
        <v>20</v>
      </c>
      <c r="J131" s="30">
        <f>J132+J134+J135+J140</f>
        <v>2.0694445612789685</v>
      </c>
      <c r="K131" s="30">
        <f>K132+K134+K135+K140</f>
        <v>3.1253045612789685</v>
      </c>
    </row>
    <row r="132" spans="1:11" ht="27.6" customHeight="1" x14ac:dyDescent="0.25">
      <c r="A132" s="22" t="s">
        <v>82</v>
      </c>
      <c r="B132" s="34" t="s">
        <v>25</v>
      </c>
      <c r="C132" s="29" t="s">
        <v>19</v>
      </c>
      <c r="D132" s="39">
        <f>D77</f>
        <v>0.93049999999999999</v>
      </c>
      <c r="E132" s="36" t="s">
        <v>20</v>
      </c>
      <c r="F132" s="36">
        <f>D132</f>
        <v>0.93049999999999999</v>
      </c>
      <c r="G132" s="36">
        <f>D132</f>
        <v>0.93049999999999999</v>
      </c>
      <c r="H132" s="36">
        <f>H77</f>
        <v>0.92259999999999998</v>
      </c>
      <c r="I132" s="36" t="s">
        <v>20</v>
      </c>
      <c r="J132" s="36">
        <f>H132</f>
        <v>0.92259999999999998</v>
      </c>
      <c r="K132" s="36">
        <f>H132</f>
        <v>0.92259999999999998</v>
      </c>
    </row>
    <row r="133" spans="1:11" ht="27" customHeight="1" x14ac:dyDescent="0.25">
      <c r="A133" s="33"/>
      <c r="B133" s="37" t="s">
        <v>62</v>
      </c>
      <c r="C133" s="29" t="s">
        <v>19</v>
      </c>
      <c r="D133" s="39">
        <f t="shared" ref="D133:K134" si="55">D78</f>
        <v>1.3911690000000001</v>
      </c>
      <c r="E133" s="36" t="s">
        <v>20</v>
      </c>
      <c r="F133" s="36">
        <f>D133</f>
        <v>1.3911690000000001</v>
      </c>
      <c r="G133" s="36">
        <f>D133</f>
        <v>1.3911690000000001</v>
      </c>
      <c r="H133" s="36">
        <f>H78</f>
        <v>1.38107</v>
      </c>
      <c r="I133" s="36" t="s">
        <v>20</v>
      </c>
      <c r="J133" s="36">
        <f>H133</f>
        <v>1.38107</v>
      </c>
      <c r="K133" s="36">
        <f>H133</f>
        <v>1.38107</v>
      </c>
    </row>
    <row r="134" spans="1:11" ht="25.9" customHeight="1" x14ac:dyDescent="0.25">
      <c r="A134" s="41" t="s">
        <v>83</v>
      </c>
      <c r="B134" s="86" t="s">
        <v>28</v>
      </c>
      <c r="C134" s="29" t="s">
        <v>19</v>
      </c>
      <c r="D134" s="39">
        <f t="shared" si="55"/>
        <v>0.80764999999999998</v>
      </c>
      <c r="E134" s="36" t="s">
        <v>20</v>
      </c>
      <c r="F134" s="36">
        <f t="shared" si="55"/>
        <v>1.1173299999999999</v>
      </c>
      <c r="G134" s="36">
        <f t="shared" si="55"/>
        <v>2.17353</v>
      </c>
      <c r="H134" s="36">
        <f t="shared" si="55"/>
        <v>0.80996000000000001</v>
      </c>
      <c r="I134" s="36" t="s">
        <v>20</v>
      </c>
      <c r="J134" s="36">
        <f t="shared" si="55"/>
        <v>1.1181300000000001</v>
      </c>
      <c r="K134" s="36">
        <f t="shared" si="55"/>
        <v>2.1739899999999999</v>
      </c>
    </row>
    <row r="135" spans="1:11" ht="25.9" customHeight="1" x14ac:dyDescent="0.25">
      <c r="A135" s="41" t="s">
        <v>84</v>
      </c>
      <c r="B135" s="87" t="s">
        <v>30</v>
      </c>
      <c r="C135" s="29" t="s">
        <v>19</v>
      </c>
      <c r="D135" s="64">
        <f>D116</f>
        <v>2.7299999999999998E-3</v>
      </c>
      <c r="E135" s="43" t="s">
        <v>20</v>
      </c>
      <c r="F135" s="43">
        <f>D135</f>
        <v>2.7299999999999998E-3</v>
      </c>
      <c r="G135" s="43">
        <f>D135</f>
        <v>2.7299999999999998E-3</v>
      </c>
      <c r="H135" s="43">
        <f>H116</f>
        <v>2.8245612789685902E-3</v>
      </c>
      <c r="I135" s="43" t="s">
        <v>20</v>
      </c>
      <c r="J135" s="43">
        <f>H135</f>
        <v>2.8245612789685902E-3</v>
      </c>
      <c r="K135" s="43">
        <f>H135</f>
        <v>2.8245612789685902E-3</v>
      </c>
    </row>
    <row r="136" spans="1:11" ht="25.15" customHeight="1" x14ac:dyDescent="0.25">
      <c r="A136" s="22" t="s">
        <v>85</v>
      </c>
      <c r="B136" s="89" t="s">
        <v>32</v>
      </c>
      <c r="C136" s="78"/>
      <c r="D136" s="78"/>
      <c r="E136" s="78"/>
      <c r="F136" s="13"/>
      <c r="G136" s="13"/>
      <c r="H136" s="13"/>
      <c r="I136" s="13"/>
      <c r="J136" s="13"/>
      <c r="K136" s="13"/>
    </row>
    <row r="137" spans="1:11" ht="21.6" customHeight="1" x14ac:dyDescent="0.25">
      <c r="A137" s="27"/>
      <c r="B137" s="28" t="s">
        <v>17</v>
      </c>
      <c r="C137" s="29" t="s">
        <v>19</v>
      </c>
      <c r="D137" s="48">
        <f>'[1]купля-продажа '!D128</f>
        <v>2.8289999999999999E-2</v>
      </c>
      <c r="E137" s="43" t="s">
        <v>20</v>
      </c>
      <c r="F137" s="43">
        <f>D137</f>
        <v>2.8289999999999999E-2</v>
      </c>
      <c r="G137" s="43">
        <f>D137</f>
        <v>2.8289999999999999E-2</v>
      </c>
      <c r="H137" s="43">
        <f>'[1]купля-продажа '!E128</f>
        <v>8.3110000000000003E-2</v>
      </c>
      <c r="I137" s="43" t="s">
        <v>20</v>
      </c>
      <c r="J137" s="43">
        <f>H137</f>
        <v>8.3110000000000003E-2</v>
      </c>
      <c r="K137" s="43">
        <f>H137</f>
        <v>8.3110000000000003E-2</v>
      </c>
    </row>
    <row r="138" spans="1:11" ht="19.899999999999999" customHeight="1" x14ac:dyDescent="0.25">
      <c r="A138" s="27"/>
      <c r="B138" s="42" t="s">
        <v>21</v>
      </c>
      <c r="C138" s="29" t="s">
        <v>19</v>
      </c>
      <c r="D138" s="48">
        <f>'[1]купля-продажа '!D129</f>
        <v>2.588E-2</v>
      </c>
      <c r="E138" s="43" t="s">
        <v>20</v>
      </c>
      <c r="F138" s="43">
        <f t="shared" ref="F138:F140" si="56">D138</f>
        <v>2.588E-2</v>
      </c>
      <c r="G138" s="43">
        <f t="shared" ref="G138:G140" si="57">D138</f>
        <v>2.588E-2</v>
      </c>
      <c r="H138" s="43">
        <f>'[1]купля-продажа '!E129</f>
        <v>7.6039999999999996E-2</v>
      </c>
      <c r="I138" s="43" t="s">
        <v>20</v>
      </c>
      <c r="J138" s="43">
        <f t="shared" ref="J138:J140" si="58">H138</f>
        <v>7.6039999999999996E-2</v>
      </c>
      <c r="K138" s="43">
        <f t="shared" ref="K138:K140" si="59">H138</f>
        <v>7.6039999999999996E-2</v>
      </c>
    </row>
    <row r="139" spans="1:11" ht="15.75" x14ac:dyDescent="0.25">
      <c r="A139" s="27"/>
      <c r="B139" s="42" t="s">
        <v>22</v>
      </c>
      <c r="C139" s="29" t="s">
        <v>19</v>
      </c>
      <c r="D139" s="48">
        <f>'[1]купля-продажа '!D130</f>
        <v>1.653E-2</v>
      </c>
      <c r="E139" s="43" t="s">
        <v>20</v>
      </c>
      <c r="F139" s="43">
        <f t="shared" si="56"/>
        <v>1.653E-2</v>
      </c>
      <c r="G139" s="43">
        <f t="shared" si="57"/>
        <v>1.653E-2</v>
      </c>
      <c r="H139" s="43">
        <f>'[1]купля-продажа '!E130</f>
        <v>4.8550000000000003E-2</v>
      </c>
      <c r="I139" s="43" t="s">
        <v>20</v>
      </c>
      <c r="J139" s="43">
        <f t="shared" si="58"/>
        <v>4.8550000000000003E-2</v>
      </c>
      <c r="K139" s="43">
        <f t="shared" si="59"/>
        <v>4.8550000000000003E-2</v>
      </c>
    </row>
    <row r="140" spans="1:11" ht="15.75" x14ac:dyDescent="0.25">
      <c r="A140" s="33"/>
      <c r="B140" s="42" t="s">
        <v>23</v>
      </c>
      <c r="C140" s="29" t="s">
        <v>19</v>
      </c>
      <c r="D140" s="48">
        <f>'[1]купля-продажа '!D131</f>
        <v>8.8100000000000001E-3</v>
      </c>
      <c r="E140" s="43" t="s">
        <v>20</v>
      </c>
      <c r="F140" s="43">
        <f t="shared" si="56"/>
        <v>8.8100000000000001E-3</v>
      </c>
      <c r="G140" s="43">
        <f t="shared" si="57"/>
        <v>8.8100000000000001E-3</v>
      </c>
      <c r="H140" s="43">
        <f>'[1]купля-продажа '!E131</f>
        <v>2.589E-2</v>
      </c>
      <c r="I140" s="43" t="s">
        <v>20</v>
      </c>
      <c r="J140" s="43">
        <f t="shared" si="58"/>
        <v>2.589E-2</v>
      </c>
      <c r="K140" s="43">
        <f t="shared" si="59"/>
        <v>2.589E-2</v>
      </c>
    </row>
    <row r="141" spans="1:11" ht="26.45" customHeight="1" x14ac:dyDescent="0.25">
      <c r="A141" s="22" t="s">
        <v>86</v>
      </c>
      <c r="B141" s="77" t="s">
        <v>87</v>
      </c>
      <c r="C141" s="24"/>
      <c r="D141" s="24"/>
      <c r="E141" s="24"/>
      <c r="F141" s="13"/>
      <c r="G141" s="13"/>
      <c r="H141" s="13"/>
      <c r="I141" s="13"/>
      <c r="J141" s="13"/>
      <c r="K141" s="13"/>
    </row>
    <row r="142" spans="1:11" ht="18" customHeight="1" x14ac:dyDescent="0.25">
      <c r="A142" s="25"/>
      <c r="B142" s="26" t="s">
        <v>17</v>
      </c>
      <c r="C142" s="20"/>
      <c r="D142" s="20"/>
      <c r="E142" s="20"/>
      <c r="F142" s="20"/>
      <c r="G142" s="20"/>
      <c r="H142" s="20"/>
      <c r="I142" s="20"/>
      <c r="J142" s="20"/>
      <c r="K142" s="21"/>
    </row>
    <row r="143" spans="1:11" ht="25.15" customHeight="1" x14ac:dyDescent="0.25">
      <c r="A143" s="62"/>
      <c r="B143" s="28" t="s">
        <v>18</v>
      </c>
      <c r="C143" s="29" t="s">
        <v>19</v>
      </c>
      <c r="D143" s="55">
        <f>D150+D152+D153+D155</f>
        <v>2.9524000000000008</v>
      </c>
      <c r="E143" s="32" t="s">
        <v>20</v>
      </c>
      <c r="F143" s="55">
        <f t="shared" ref="F143:K143" si="60">F150+F152+F153+F155</f>
        <v>3.2620800000000005</v>
      </c>
      <c r="G143" s="55">
        <f t="shared" si="60"/>
        <v>4.3182799999999997</v>
      </c>
      <c r="H143" s="55">
        <f t="shared" si="60"/>
        <v>3.0499545612789691</v>
      </c>
      <c r="I143" s="32" t="s">
        <v>20</v>
      </c>
      <c r="J143" s="55">
        <f t="shared" si="60"/>
        <v>3.3581245612789687</v>
      </c>
      <c r="K143" s="55">
        <f t="shared" si="60"/>
        <v>4.4139845612789683</v>
      </c>
    </row>
    <row r="144" spans="1:11" x14ac:dyDescent="0.25">
      <c r="A144" s="62"/>
      <c r="B144" s="26" t="s">
        <v>21</v>
      </c>
      <c r="C144" s="20"/>
      <c r="D144" s="20"/>
      <c r="E144" s="20"/>
      <c r="F144" s="20"/>
      <c r="G144" s="20"/>
      <c r="H144" s="20"/>
      <c r="I144" s="20"/>
      <c r="J144" s="20"/>
      <c r="K144" s="21"/>
    </row>
    <row r="145" spans="1:11" ht="23.45" customHeight="1" x14ac:dyDescent="0.25">
      <c r="A145" s="62"/>
      <c r="B145" s="28" t="s">
        <v>18</v>
      </c>
      <c r="C145" s="29" t="s">
        <v>19</v>
      </c>
      <c r="D145" s="54">
        <f>D150+D152+D153+D156</f>
        <v>2.9470700000000005</v>
      </c>
      <c r="E145" s="32" t="s">
        <v>20</v>
      </c>
      <c r="F145" s="54">
        <f t="shared" ref="F145:K145" si="61">F150+F152+F153+F156</f>
        <v>3.2567500000000003</v>
      </c>
      <c r="G145" s="54">
        <f t="shared" si="61"/>
        <v>4.3129499999999998</v>
      </c>
      <c r="H145" s="54">
        <f t="shared" si="61"/>
        <v>3.034274561278969</v>
      </c>
      <c r="I145" s="32" t="s">
        <v>20</v>
      </c>
      <c r="J145" s="54">
        <f t="shared" si="61"/>
        <v>3.3424445612789686</v>
      </c>
      <c r="K145" s="54">
        <f t="shared" si="61"/>
        <v>4.3983045612789686</v>
      </c>
    </row>
    <row r="146" spans="1:11" x14ac:dyDescent="0.25">
      <c r="A146" s="62"/>
      <c r="B146" s="26" t="s">
        <v>22</v>
      </c>
      <c r="C146" s="20"/>
      <c r="D146" s="20"/>
      <c r="E146" s="20"/>
      <c r="F146" s="20"/>
      <c r="G146" s="20"/>
      <c r="H146" s="20"/>
      <c r="I146" s="20"/>
      <c r="J146" s="20"/>
      <c r="K146" s="21"/>
    </row>
    <row r="147" spans="1:11" ht="27" customHeight="1" x14ac:dyDescent="0.25">
      <c r="A147" s="62"/>
      <c r="B147" s="28" t="s">
        <v>18</v>
      </c>
      <c r="C147" s="29" t="s">
        <v>19</v>
      </c>
      <c r="D147" s="54">
        <f>D150+D152+D153+D157</f>
        <v>2.9263200000000005</v>
      </c>
      <c r="E147" s="32" t="s">
        <v>20</v>
      </c>
      <c r="F147" s="54">
        <f t="shared" ref="F147:K147" si="62">F150+F152+F153+F157</f>
        <v>3.2360000000000002</v>
      </c>
      <c r="G147" s="54">
        <f t="shared" si="62"/>
        <v>4.2922000000000002</v>
      </c>
      <c r="H147" s="54">
        <f t="shared" si="62"/>
        <v>2.9733245612789689</v>
      </c>
      <c r="I147" s="32" t="s">
        <v>20</v>
      </c>
      <c r="J147" s="54">
        <f t="shared" si="62"/>
        <v>3.2814945612789685</v>
      </c>
      <c r="K147" s="54">
        <f t="shared" si="62"/>
        <v>4.3373545612789686</v>
      </c>
    </row>
    <row r="148" spans="1:11" x14ac:dyDescent="0.25">
      <c r="A148" s="62"/>
      <c r="B148" s="26" t="s">
        <v>23</v>
      </c>
      <c r="C148" s="20"/>
      <c r="D148" s="20"/>
      <c r="E148" s="20"/>
      <c r="F148" s="20"/>
      <c r="G148" s="20"/>
      <c r="H148" s="20"/>
      <c r="I148" s="20"/>
      <c r="J148" s="20"/>
      <c r="K148" s="21"/>
    </row>
    <row r="149" spans="1:11" ht="25.15" customHeight="1" x14ac:dyDescent="0.25">
      <c r="A149" s="63"/>
      <c r="B149" s="28" t="s">
        <v>18</v>
      </c>
      <c r="C149" s="29" t="s">
        <v>19</v>
      </c>
      <c r="D149" s="54">
        <f>D150+D152+D153+D158</f>
        <v>2.9092200000000008</v>
      </c>
      <c r="E149" s="36" t="s">
        <v>20</v>
      </c>
      <c r="F149" s="54">
        <f t="shared" ref="F149:K149" si="63">F150+F152+F153+F158</f>
        <v>3.2189000000000005</v>
      </c>
      <c r="G149" s="54">
        <f t="shared" si="63"/>
        <v>4.2751000000000001</v>
      </c>
      <c r="H149" s="54">
        <f t="shared" si="63"/>
        <v>2.9230945612789689</v>
      </c>
      <c r="I149" s="36" t="s">
        <v>20</v>
      </c>
      <c r="J149" s="54">
        <f t="shared" si="63"/>
        <v>3.2312645612789686</v>
      </c>
      <c r="K149" s="54">
        <f t="shared" si="63"/>
        <v>4.2871245612789686</v>
      </c>
    </row>
    <row r="150" spans="1:11" ht="29.45" customHeight="1" x14ac:dyDescent="0.25">
      <c r="A150" s="22" t="s">
        <v>88</v>
      </c>
      <c r="B150" s="34" t="s">
        <v>25</v>
      </c>
      <c r="C150" s="29" t="s">
        <v>19</v>
      </c>
      <c r="D150" s="35">
        <f>'[1]купля-продажа '!D141</f>
        <v>2.0793000000000004</v>
      </c>
      <c r="E150" s="36" t="s">
        <v>20</v>
      </c>
      <c r="F150" s="36">
        <f>D150</f>
        <v>2.0793000000000004</v>
      </c>
      <c r="G150" s="36">
        <f>D150</f>
        <v>2.0793000000000004</v>
      </c>
      <c r="H150" s="36">
        <f>'[1]купля-продажа '!E141</f>
        <v>2.0529000000000002</v>
      </c>
      <c r="I150" s="36" t="s">
        <v>20</v>
      </c>
      <c r="J150" s="36">
        <f>H150</f>
        <v>2.0529000000000002</v>
      </c>
      <c r="K150" s="36">
        <f>H150</f>
        <v>2.0529000000000002</v>
      </c>
    </row>
    <row r="151" spans="1:11" ht="24" customHeight="1" x14ac:dyDescent="0.25">
      <c r="A151" s="33"/>
      <c r="B151" s="37" t="s">
        <v>62</v>
      </c>
      <c r="C151" s="29" t="s">
        <v>19</v>
      </c>
      <c r="D151" s="39">
        <f>D114</f>
        <v>1.3911690000000001</v>
      </c>
      <c r="E151" s="36" t="s">
        <v>20</v>
      </c>
      <c r="F151" s="36">
        <f>D151</f>
        <v>1.3911690000000001</v>
      </c>
      <c r="G151" s="36">
        <f>D151</f>
        <v>1.3911690000000001</v>
      </c>
      <c r="H151" s="36">
        <f>H114</f>
        <v>1.4484600000000001</v>
      </c>
      <c r="I151" s="36" t="s">
        <v>20</v>
      </c>
      <c r="J151" s="36">
        <f>H151</f>
        <v>1.4484600000000001</v>
      </c>
      <c r="K151" s="36">
        <f>H151</f>
        <v>1.4484600000000001</v>
      </c>
    </row>
    <row r="152" spans="1:11" ht="30" customHeight="1" x14ac:dyDescent="0.25">
      <c r="A152" s="41" t="s">
        <v>89</v>
      </c>
      <c r="B152" s="86" t="s">
        <v>28</v>
      </c>
      <c r="C152" s="29" t="s">
        <v>19</v>
      </c>
      <c r="D152" s="39">
        <f>D115</f>
        <v>0.80764999999999998</v>
      </c>
      <c r="E152" s="39" t="str">
        <f t="shared" ref="E152:K152" si="64">E115</f>
        <v>-</v>
      </c>
      <c r="F152" s="39">
        <f t="shared" si="64"/>
        <v>1.1173299999999999</v>
      </c>
      <c r="G152" s="39">
        <f t="shared" si="64"/>
        <v>2.17353</v>
      </c>
      <c r="H152" s="39">
        <f t="shared" si="64"/>
        <v>0.80996000000000001</v>
      </c>
      <c r="I152" s="39" t="str">
        <f t="shared" si="64"/>
        <v>-</v>
      </c>
      <c r="J152" s="39">
        <f t="shared" si="64"/>
        <v>1.1181300000000001</v>
      </c>
      <c r="K152" s="39">
        <f t="shared" si="64"/>
        <v>2.1739899999999999</v>
      </c>
    </row>
    <row r="153" spans="1:11" ht="24" customHeight="1" x14ac:dyDescent="0.25">
      <c r="A153" s="41" t="s">
        <v>90</v>
      </c>
      <c r="B153" s="87" t="s">
        <v>30</v>
      </c>
      <c r="C153" s="29" t="s">
        <v>19</v>
      </c>
      <c r="D153" s="64">
        <f>D135</f>
        <v>2.7299999999999998E-3</v>
      </c>
      <c r="E153" s="43" t="s">
        <v>20</v>
      </c>
      <c r="F153" s="43">
        <f>D153</f>
        <v>2.7299999999999998E-3</v>
      </c>
      <c r="G153" s="43">
        <f>D153</f>
        <v>2.7299999999999998E-3</v>
      </c>
      <c r="H153" s="43">
        <f>H135</f>
        <v>2.8245612789685902E-3</v>
      </c>
      <c r="I153" s="43" t="s">
        <v>20</v>
      </c>
      <c r="J153" s="43">
        <f>H153</f>
        <v>2.8245612789685902E-3</v>
      </c>
      <c r="K153" s="43">
        <f>H153</f>
        <v>2.8245612789685902E-3</v>
      </c>
    </row>
    <row r="154" spans="1:11" ht="25.15" customHeight="1" x14ac:dyDescent="0.25">
      <c r="A154" s="22" t="s">
        <v>91</v>
      </c>
      <c r="B154" s="89" t="s">
        <v>32</v>
      </c>
      <c r="C154" s="78"/>
      <c r="D154" s="78"/>
      <c r="E154" s="78"/>
      <c r="F154" s="13"/>
      <c r="G154" s="13"/>
      <c r="H154" s="13"/>
      <c r="I154" s="13"/>
      <c r="J154" s="13"/>
      <c r="K154" s="13"/>
    </row>
    <row r="155" spans="1:11" ht="15.75" x14ac:dyDescent="0.25">
      <c r="A155" s="62"/>
      <c r="B155" s="28" t="s">
        <v>17</v>
      </c>
      <c r="C155" s="29" t="s">
        <v>19</v>
      </c>
      <c r="D155" s="48">
        <f>'[1]купля-продажа '!D145</f>
        <v>6.2719999999999998E-2</v>
      </c>
      <c r="E155" s="43" t="s">
        <v>20</v>
      </c>
      <c r="F155" s="43">
        <f>D155</f>
        <v>6.2719999999999998E-2</v>
      </c>
      <c r="G155" s="43">
        <f>D155</f>
        <v>6.2719999999999998E-2</v>
      </c>
      <c r="H155" s="43">
        <f>'[1]купля-продажа '!E145</f>
        <v>0.18426999999999999</v>
      </c>
      <c r="I155" s="43" t="s">
        <v>20</v>
      </c>
      <c r="J155" s="43">
        <f>H155</f>
        <v>0.18426999999999999</v>
      </c>
      <c r="K155" s="43">
        <f>H155</f>
        <v>0.18426999999999999</v>
      </c>
    </row>
    <row r="156" spans="1:11" ht="15.75" x14ac:dyDescent="0.25">
      <c r="A156" s="62"/>
      <c r="B156" s="42" t="s">
        <v>21</v>
      </c>
      <c r="C156" s="29" t="s">
        <v>19</v>
      </c>
      <c r="D156" s="48">
        <f>'[1]купля-продажа '!D146</f>
        <v>5.7389999999999997E-2</v>
      </c>
      <c r="E156" s="43" t="s">
        <v>20</v>
      </c>
      <c r="F156" s="43">
        <f t="shared" ref="F156:F158" si="65">D156</f>
        <v>5.7389999999999997E-2</v>
      </c>
      <c r="G156" s="43">
        <f t="shared" ref="G156:G158" si="66">D156</f>
        <v>5.7389999999999997E-2</v>
      </c>
      <c r="H156" s="43">
        <f>'[1]купля-продажа '!E146</f>
        <v>0.16858999999999999</v>
      </c>
      <c r="I156" s="43" t="s">
        <v>20</v>
      </c>
      <c r="J156" s="43">
        <f t="shared" ref="J156:J158" si="67">H156</f>
        <v>0.16858999999999999</v>
      </c>
      <c r="K156" s="43">
        <f t="shared" ref="K156:K158" si="68">H156</f>
        <v>0.16858999999999999</v>
      </c>
    </row>
    <row r="157" spans="1:11" ht="15.75" x14ac:dyDescent="0.25">
      <c r="A157" s="62"/>
      <c r="B157" s="42" t="s">
        <v>22</v>
      </c>
      <c r="C157" s="29" t="s">
        <v>19</v>
      </c>
      <c r="D157" s="48">
        <f>'[1]купля-продажа '!D147</f>
        <v>3.6639999999999999E-2</v>
      </c>
      <c r="E157" s="43" t="s">
        <v>20</v>
      </c>
      <c r="F157" s="43">
        <f t="shared" si="65"/>
        <v>3.6639999999999999E-2</v>
      </c>
      <c r="G157" s="43">
        <f t="shared" si="66"/>
        <v>3.6639999999999999E-2</v>
      </c>
      <c r="H157" s="43">
        <f>'[1]купля-продажа '!E147</f>
        <v>0.10764</v>
      </c>
      <c r="I157" s="43" t="s">
        <v>20</v>
      </c>
      <c r="J157" s="43">
        <f t="shared" si="67"/>
        <v>0.10764</v>
      </c>
      <c r="K157" s="43">
        <f t="shared" si="68"/>
        <v>0.10764</v>
      </c>
    </row>
    <row r="158" spans="1:11" ht="15.75" x14ac:dyDescent="0.25">
      <c r="A158" s="63"/>
      <c r="B158" s="42" t="s">
        <v>23</v>
      </c>
      <c r="C158" s="29" t="s">
        <v>19</v>
      </c>
      <c r="D158" s="48">
        <f>'[1]купля-продажа '!D148</f>
        <v>1.9539999999999998E-2</v>
      </c>
      <c r="E158" s="43" t="s">
        <v>20</v>
      </c>
      <c r="F158" s="43">
        <f t="shared" si="65"/>
        <v>1.9539999999999998E-2</v>
      </c>
      <c r="G158" s="43">
        <f t="shared" si="66"/>
        <v>1.9539999999999998E-2</v>
      </c>
      <c r="H158" s="43">
        <f>'[1]купля-продажа '!E148</f>
        <v>5.7410000000000003E-2</v>
      </c>
      <c r="I158" s="43" t="s">
        <v>20</v>
      </c>
      <c r="J158" s="43">
        <f t="shared" si="67"/>
        <v>5.7410000000000003E-2</v>
      </c>
      <c r="K158" s="43">
        <f t="shared" si="68"/>
        <v>5.7410000000000003E-2</v>
      </c>
    </row>
    <row r="159" spans="1:11" ht="38.450000000000003" customHeight="1" x14ac:dyDescent="0.25">
      <c r="A159" s="99" t="s">
        <v>92</v>
      </c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</row>
    <row r="160" spans="1:11" ht="43.9" customHeight="1" x14ac:dyDescent="0.25">
      <c r="A160" s="99" t="s">
        <v>93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</row>
    <row r="161" spans="1:11" ht="54.6" customHeight="1" x14ac:dyDescent="0.25">
      <c r="A161" s="102" t="s">
        <v>94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</row>
    <row r="162" spans="1:11" ht="39.6" customHeight="1" x14ac:dyDescent="0.25">
      <c r="A162" s="102" t="s">
        <v>95</v>
      </c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1:11" ht="39.6" customHeight="1" x14ac:dyDescent="0.25">
      <c r="A163" s="102" t="s">
        <v>96</v>
      </c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</row>
    <row r="164" spans="1:11" x14ac:dyDescent="0.25">
      <c r="A164" s="104"/>
      <c r="B164" s="105"/>
      <c r="C164" s="104"/>
      <c r="D164" s="104"/>
    </row>
    <row r="165" spans="1:11" x14ac:dyDescent="0.25">
      <c r="A165" s="104"/>
      <c r="B165" s="104"/>
      <c r="C165" s="104"/>
      <c r="D165" s="104"/>
    </row>
    <row r="166" spans="1:11" x14ac:dyDescent="0.25">
      <c r="A166" s="104"/>
      <c r="B166" s="104"/>
      <c r="C166" s="104"/>
      <c r="D166" s="104"/>
    </row>
    <row r="167" spans="1:11" x14ac:dyDescent="0.25">
      <c r="A167" s="104"/>
      <c r="B167" s="104"/>
      <c r="C167" s="104"/>
      <c r="D167" s="104"/>
    </row>
    <row r="168" spans="1:11" x14ac:dyDescent="0.25">
      <c r="A168" s="104"/>
      <c r="B168" s="104"/>
      <c r="C168" s="104"/>
      <c r="D168" s="104"/>
    </row>
    <row r="169" spans="1:11" x14ac:dyDescent="0.25">
      <c r="A169" s="104"/>
      <c r="B169" s="104"/>
      <c r="C169" s="104"/>
      <c r="D169" s="104"/>
    </row>
    <row r="170" spans="1:11" x14ac:dyDescent="0.25">
      <c r="A170" s="104"/>
      <c r="B170" s="104"/>
      <c r="C170" s="104"/>
      <c r="D170" s="104"/>
    </row>
    <row r="171" spans="1:11" x14ac:dyDescent="0.25">
      <c r="A171" s="104"/>
      <c r="B171" s="104"/>
      <c r="C171" s="104"/>
      <c r="D171" s="104"/>
    </row>
    <row r="172" spans="1:11" x14ac:dyDescent="0.25">
      <c r="A172" s="104"/>
      <c r="B172" s="104"/>
      <c r="C172" s="104"/>
      <c r="D172" s="104"/>
    </row>
    <row r="173" spans="1:11" x14ac:dyDescent="0.25">
      <c r="A173" s="104"/>
      <c r="B173" s="104"/>
      <c r="C173" s="104"/>
      <c r="D173" s="104"/>
    </row>
    <row r="174" spans="1:11" x14ac:dyDescent="0.25">
      <c r="A174" s="104"/>
      <c r="B174" s="104"/>
      <c r="C174" s="104"/>
      <c r="D174" s="104"/>
    </row>
    <row r="175" spans="1:11" x14ac:dyDescent="0.25">
      <c r="A175" s="104"/>
      <c r="B175" s="104"/>
      <c r="C175" s="104"/>
      <c r="D175" s="104"/>
    </row>
    <row r="176" spans="1:11" x14ac:dyDescent="0.25">
      <c r="A176" s="104"/>
      <c r="B176" s="104"/>
      <c r="C176" s="104"/>
      <c r="D176" s="104"/>
    </row>
    <row r="177" spans="1:4" x14ac:dyDescent="0.25">
      <c r="A177" s="104"/>
      <c r="B177" s="104"/>
      <c r="C177" s="104"/>
      <c r="D177" s="104"/>
    </row>
    <row r="178" spans="1:4" x14ac:dyDescent="0.25">
      <c r="A178" s="104"/>
      <c r="B178" s="104"/>
      <c r="C178" s="104"/>
      <c r="D178" s="104"/>
    </row>
    <row r="179" spans="1:4" x14ac:dyDescent="0.25">
      <c r="A179" s="104"/>
      <c r="B179" s="104"/>
      <c r="C179" s="104"/>
      <c r="D179" s="104"/>
    </row>
    <row r="180" spans="1:4" x14ac:dyDescent="0.25">
      <c r="A180" s="104"/>
      <c r="B180" s="104"/>
      <c r="C180" s="104"/>
      <c r="D180" s="104"/>
    </row>
    <row r="181" spans="1:4" x14ac:dyDescent="0.25">
      <c r="A181" s="104"/>
      <c r="B181" s="104"/>
      <c r="C181" s="104"/>
      <c r="D181" s="104"/>
    </row>
    <row r="182" spans="1:4" x14ac:dyDescent="0.25">
      <c r="A182" s="104"/>
      <c r="B182" s="104"/>
      <c r="C182" s="104"/>
      <c r="D182" s="104"/>
    </row>
    <row r="183" spans="1:4" x14ac:dyDescent="0.25">
      <c r="A183" s="104"/>
      <c r="B183" s="104"/>
      <c r="C183" s="104"/>
      <c r="D183" s="104"/>
    </row>
    <row r="184" spans="1:4" x14ac:dyDescent="0.25">
      <c r="A184" s="104"/>
      <c r="B184" s="104"/>
      <c r="C184" s="104"/>
      <c r="D184" s="104"/>
    </row>
    <row r="185" spans="1:4" x14ac:dyDescent="0.25">
      <c r="A185" s="104"/>
      <c r="B185" s="104"/>
      <c r="C185" s="104"/>
      <c r="D185" s="104"/>
    </row>
    <row r="186" spans="1:4" x14ac:dyDescent="0.25">
      <c r="A186" s="104"/>
      <c r="B186" s="104"/>
      <c r="C186" s="104"/>
      <c r="D186" s="104"/>
    </row>
    <row r="187" spans="1:4" x14ac:dyDescent="0.25">
      <c r="A187" s="104"/>
      <c r="B187" s="104"/>
      <c r="C187" s="104"/>
      <c r="D187" s="104"/>
    </row>
    <row r="188" spans="1:4" x14ac:dyDescent="0.25">
      <c r="A188" s="104"/>
      <c r="B188" s="104"/>
      <c r="C188" s="104"/>
      <c r="D188" s="104"/>
    </row>
    <row r="189" spans="1:4" x14ac:dyDescent="0.25">
      <c r="A189" s="104"/>
      <c r="B189" s="104"/>
      <c r="C189" s="104"/>
      <c r="D189" s="104"/>
    </row>
    <row r="190" spans="1:4" x14ac:dyDescent="0.25">
      <c r="A190" s="104"/>
      <c r="B190" s="104"/>
      <c r="C190" s="104"/>
      <c r="D190" s="104"/>
    </row>
    <row r="191" spans="1:4" x14ac:dyDescent="0.25">
      <c r="A191" s="104"/>
      <c r="B191" s="104"/>
      <c r="C191" s="104"/>
      <c r="D191" s="104"/>
    </row>
    <row r="192" spans="1:4" x14ac:dyDescent="0.25">
      <c r="A192" s="104"/>
      <c r="B192" s="104"/>
      <c r="C192" s="104"/>
      <c r="D192" s="104"/>
    </row>
    <row r="193" spans="1:4" x14ac:dyDescent="0.25">
      <c r="A193" s="104"/>
      <c r="B193" s="104"/>
      <c r="C193" s="104"/>
      <c r="D193" s="104"/>
    </row>
    <row r="194" spans="1:4" x14ac:dyDescent="0.25">
      <c r="A194" s="104"/>
      <c r="B194" s="104"/>
      <c r="C194" s="104"/>
      <c r="D194" s="104"/>
    </row>
    <row r="195" spans="1:4" x14ac:dyDescent="0.25">
      <c r="A195" s="104"/>
      <c r="B195" s="104"/>
      <c r="C195" s="104"/>
      <c r="D195" s="104"/>
    </row>
    <row r="196" spans="1:4" x14ac:dyDescent="0.25">
      <c r="A196" s="104"/>
      <c r="B196" s="104"/>
      <c r="C196" s="104"/>
      <c r="D196" s="104"/>
    </row>
    <row r="197" spans="1:4" x14ac:dyDescent="0.25">
      <c r="A197" s="104"/>
      <c r="B197" s="104"/>
      <c r="C197" s="104"/>
      <c r="D197" s="104"/>
    </row>
    <row r="198" spans="1:4" x14ac:dyDescent="0.25">
      <c r="A198" s="104"/>
      <c r="B198" s="104"/>
      <c r="C198" s="104"/>
      <c r="D198" s="104"/>
    </row>
    <row r="199" spans="1:4" x14ac:dyDescent="0.25">
      <c r="A199" s="104"/>
      <c r="B199" s="104"/>
      <c r="C199" s="104"/>
      <c r="D199" s="104"/>
    </row>
    <row r="200" spans="1:4" x14ac:dyDescent="0.25">
      <c r="A200" s="104"/>
      <c r="B200" s="104"/>
      <c r="C200" s="104"/>
      <c r="D200" s="104"/>
    </row>
    <row r="201" spans="1:4" x14ac:dyDescent="0.25">
      <c r="A201" s="104"/>
      <c r="B201" s="104"/>
      <c r="C201" s="104"/>
      <c r="D201" s="104"/>
    </row>
    <row r="202" spans="1:4" x14ac:dyDescent="0.25">
      <c r="A202" s="104"/>
      <c r="B202" s="104"/>
      <c r="C202" s="104"/>
      <c r="D202" s="104"/>
    </row>
    <row r="203" spans="1:4" x14ac:dyDescent="0.25">
      <c r="A203" s="104"/>
      <c r="B203" s="104"/>
      <c r="C203" s="104"/>
      <c r="D203" s="104"/>
    </row>
    <row r="204" spans="1:4" x14ac:dyDescent="0.25">
      <c r="A204" s="104"/>
      <c r="B204" s="104"/>
      <c r="C204" s="104"/>
      <c r="D204" s="104"/>
    </row>
    <row r="205" spans="1:4" x14ac:dyDescent="0.25">
      <c r="A205" s="104"/>
      <c r="B205" s="104"/>
      <c r="C205" s="104"/>
      <c r="D205" s="104"/>
    </row>
    <row r="206" spans="1:4" x14ac:dyDescent="0.25">
      <c r="A206" s="104"/>
      <c r="B206" s="104"/>
      <c r="C206" s="104"/>
      <c r="D206" s="104"/>
    </row>
    <row r="207" spans="1:4" x14ac:dyDescent="0.25">
      <c r="A207" s="104"/>
      <c r="B207" s="104"/>
      <c r="C207" s="104"/>
      <c r="D207" s="104"/>
    </row>
    <row r="208" spans="1:4" x14ac:dyDescent="0.25">
      <c r="A208" s="104"/>
      <c r="B208" s="104"/>
      <c r="C208" s="104"/>
      <c r="D208" s="104"/>
    </row>
    <row r="209" spans="1:4" x14ac:dyDescent="0.25">
      <c r="A209" s="104"/>
      <c r="B209" s="104"/>
      <c r="C209" s="104"/>
      <c r="D209" s="104"/>
    </row>
    <row r="210" spans="1:4" x14ac:dyDescent="0.25">
      <c r="A210" s="104"/>
      <c r="B210" s="104"/>
      <c r="C210" s="104"/>
      <c r="D210" s="104"/>
    </row>
    <row r="211" spans="1:4" x14ac:dyDescent="0.25">
      <c r="A211" s="104"/>
      <c r="B211" s="104"/>
      <c r="C211" s="104"/>
      <c r="D211" s="104"/>
    </row>
    <row r="212" spans="1:4" x14ac:dyDescent="0.25">
      <c r="A212" s="104"/>
      <c r="B212" s="104"/>
      <c r="C212" s="104"/>
      <c r="D212" s="104"/>
    </row>
    <row r="213" spans="1:4" x14ac:dyDescent="0.25">
      <c r="A213" s="104"/>
      <c r="B213" s="104"/>
      <c r="C213" s="104"/>
      <c r="D213" s="104"/>
    </row>
    <row r="214" spans="1:4" x14ac:dyDescent="0.25">
      <c r="A214" s="104"/>
      <c r="B214" s="104"/>
      <c r="C214" s="104"/>
      <c r="D214" s="104"/>
    </row>
    <row r="215" spans="1:4" x14ac:dyDescent="0.25">
      <c r="A215" s="104"/>
      <c r="B215" s="104"/>
      <c r="C215" s="104"/>
      <c r="D215" s="104"/>
    </row>
    <row r="216" spans="1:4" x14ac:dyDescent="0.25">
      <c r="A216" s="104"/>
      <c r="B216" s="104"/>
      <c r="C216" s="104"/>
      <c r="D216" s="104"/>
    </row>
    <row r="217" spans="1:4" x14ac:dyDescent="0.25">
      <c r="A217" s="104"/>
      <c r="B217" s="104"/>
      <c r="C217" s="104"/>
      <c r="D217" s="104"/>
    </row>
    <row r="218" spans="1:4" x14ac:dyDescent="0.25">
      <c r="A218" s="104"/>
      <c r="B218" s="104"/>
      <c r="C218" s="104"/>
      <c r="D218" s="104"/>
    </row>
    <row r="219" spans="1:4" x14ac:dyDescent="0.25">
      <c r="A219" s="104"/>
      <c r="B219" s="104"/>
      <c r="C219" s="104"/>
      <c r="D219" s="104"/>
    </row>
    <row r="220" spans="1:4" x14ac:dyDescent="0.25">
      <c r="A220" s="104"/>
      <c r="B220" s="104"/>
      <c r="C220" s="104"/>
      <c r="D220" s="104"/>
    </row>
    <row r="221" spans="1:4" x14ac:dyDescent="0.25">
      <c r="A221" s="104"/>
      <c r="B221" s="104"/>
      <c r="C221" s="104"/>
      <c r="D221" s="104"/>
    </row>
    <row r="222" spans="1:4" x14ac:dyDescent="0.25">
      <c r="A222" s="104"/>
      <c r="B222" s="104"/>
      <c r="C222" s="104"/>
      <c r="D222" s="104"/>
    </row>
    <row r="223" spans="1:4" x14ac:dyDescent="0.25">
      <c r="A223" s="104"/>
      <c r="B223" s="104"/>
      <c r="C223" s="104"/>
      <c r="D223" s="104"/>
    </row>
    <row r="224" spans="1:4" x14ac:dyDescent="0.25">
      <c r="A224" s="104"/>
      <c r="B224" s="104"/>
      <c r="C224" s="104"/>
      <c r="D224" s="104"/>
    </row>
    <row r="225" spans="1:4" x14ac:dyDescent="0.25">
      <c r="A225" s="104"/>
      <c r="B225" s="104"/>
      <c r="C225" s="104"/>
      <c r="D225" s="104"/>
    </row>
    <row r="226" spans="1:4" x14ac:dyDescent="0.25">
      <c r="A226" s="104"/>
      <c r="B226" s="104"/>
      <c r="C226" s="104"/>
      <c r="D226" s="104"/>
    </row>
    <row r="227" spans="1:4" x14ac:dyDescent="0.25">
      <c r="A227" s="104"/>
      <c r="B227" s="104"/>
      <c r="C227" s="104"/>
      <c r="D227" s="104"/>
    </row>
    <row r="228" spans="1:4" x14ac:dyDescent="0.25">
      <c r="A228" s="104"/>
      <c r="B228" s="104"/>
      <c r="C228" s="104"/>
      <c r="D228" s="104"/>
    </row>
    <row r="229" spans="1:4" x14ac:dyDescent="0.25">
      <c r="A229" s="104"/>
      <c r="B229" s="104"/>
      <c r="C229" s="104"/>
      <c r="D229" s="104"/>
    </row>
    <row r="230" spans="1:4" x14ac:dyDescent="0.25">
      <c r="A230" s="104"/>
      <c r="B230" s="104"/>
      <c r="C230" s="104"/>
      <c r="D230" s="104"/>
    </row>
    <row r="231" spans="1:4" x14ac:dyDescent="0.25">
      <c r="A231" s="104"/>
      <c r="B231" s="104"/>
      <c r="C231" s="104"/>
      <c r="D231" s="104"/>
    </row>
    <row r="232" spans="1:4" x14ac:dyDescent="0.25">
      <c r="A232" s="104"/>
      <c r="B232" s="104"/>
      <c r="C232" s="104"/>
      <c r="D232" s="104"/>
    </row>
    <row r="233" spans="1:4" x14ac:dyDescent="0.25">
      <c r="A233" s="104"/>
      <c r="B233" s="104"/>
      <c r="C233" s="104"/>
      <c r="D233" s="104"/>
    </row>
    <row r="234" spans="1:4" x14ac:dyDescent="0.25">
      <c r="A234" s="104"/>
      <c r="B234" s="104"/>
      <c r="C234" s="104"/>
      <c r="D234" s="104"/>
    </row>
    <row r="235" spans="1:4" x14ac:dyDescent="0.25">
      <c r="A235" s="104"/>
      <c r="B235" s="104"/>
      <c r="C235" s="104"/>
      <c r="D235" s="104"/>
    </row>
    <row r="236" spans="1:4" x14ac:dyDescent="0.25">
      <c r="A236" s="104"/>
      <c r="B236" s="104"/>
      <c r="C236" s="104"/>
      <c r="D236" s="104"/>
    </row>
    <row r="237" spans="1:4" x14ac:dyDescent="0.25">
      <c r="A237" s="104"/>
      <c r="B237" s="104"/>
      <c r="C237" s="104"/>
      <c r="D237" s="104"/>
    </row>
    <row r="238" spans="1:4" x14ac:dyDescent="0.25">
      <c r="A238" s="104"/>
      <c r="B238" s="104"/>
      <c r="C238" s="104"/>
      <c r="D238" s="104"/>
    </row>
    <row r="239" spans="1:4" x14ac:dyDescent="0.25">
      <c r="A239" s="104"/>
      <c r="B239" s="104"/>
      <c r="C239" s="104"/>
      <c r="D239" s="104"/>
    </row>
    <row r="240" spans="1:4" x14ac:dyDescent="0.25">
      <c r="A240" s="104"/>
      <c r="B240" s="104"/>
      <c r="C240" s="104"/>
      <c r="D240" s="104"/>
    </row>
    <row r="241" spans="1:4" x14ac:dyDescent="0.25">
      <c r="A241" s="104"/>
      <c r="B241" s="104"/>
      <c r="C241" s="104"/>
      <c r="D241" s="104"/>
    </row>
    <row r="242" spans="1:4" x14ac:dyDescent="0.25">
      <c r="A242" s="104"/>
      <c r="B242" s="104"/>
      <c r="C242" s="104"/>
      <c r="D242" s="104"/>
    </row>
    <row r="243" spans="1:4" x14ac:dyDescent="0.25">
      <c r="A243" s="104"/>
      <c r="B243" s="104"/>
      <c r="C243" s="104"/>
      <c r="D243" s="104"/>
    </row>
    <row r="244" spans="1:4" x14ac:dyDescent="0.25">
      <c r="A244" s="104"/>
      <c r="B244" s="104"/>
      <c r="C244" s="104"/>
      <c r="D244" s="104"/>
    </row>
    <row r="245" spans="1:4" x14ac:dyDescent="0.25">
      <c r="A245" s="104"/>
      <c r="B245" s="104"/>
      <c r="C245" s="104"/>
      <c r="D245" s="104"/>
    </row>
    <row r="246" spans="1:4" x14ac:dyDescent="0.25">
      <c r="A246" s="104"/>
      <c r="B246" s="104"/>
      <c r="C246" s="104"/>
      <c r="D246" s="104"/>
    </row>
    <row r="247" spans="1:4" x14ac:dyDescent="0.25">
      <c r="A247" s="104"/>
      <c r="B247" s="104"/>
      <c r="C247" s="104"/>
      <c r="D247" s="104"/>
    </row>
    <row r="248" spans="1:4" x14ac:dyDescent="0.25">
      <c r="A248" s="104"/>
      <c r="B248" s="104"/>
      <c r="C248" s="104"/>
      <c r="D248" s="104"/>
    </row>
    <row r="249" spans="1:4" x14ac:dyDescent="0.25">
      <c r="A249" s="104"/>
      <c r="B249" s="104"/>
      <c r="C249" s="104"/>
      <c r="D249" s="104"/>
    </row>
    <row r="250" spans="1:4" x14ac:dyDescent="0.25">
      <c r="A250" s="104"/>
      <c r="B250" s="104"/>
      <c r="C250" s="104"/>
      <c r="D250" s="104"/>
    </row>
    <row r="251" spans="1:4" x14ac:dyDescent="0.25">
      <c r="A251" s="104"/>
      <c r="B251" s="104"/>
      <c r="C251" s="104"/>
      <c r="D251" s="104"/>
    </row>
    <row r="252" spans="1:4" x14ac:dyDescent="0.25">
      <c r="A252" s="104"/>
      <c r="B252" s="104"/>
      <c r="C252" s="104"/>
      <c r="D252" s="104"/>
    </row>
    <row r="253" spans="1:4" x14ac:dyDescent="0.25">
      <c r="A253" s="104"/>
      <c r="B253" s="104"/>
      <c r="C253" s="104"/>
      <c r="D253" s="104"/>
    </row>
    <row r="254" spans="1:4" x14ac:dyDescent="0.25">
      <c r="A254" s="104"/>
      <c r="B254" s="104"/>
      <c r="C254" s="104"/>
      <c r="D254" s="104"/>
    </row>
    <row r="255" spans="1:4" x14ac:dyDescent="0.25">
      <c r="A255" s="104"/>
      <c r="B255" s="104"/>
      <c r="C255" s="104"/>
      <c r="D255" s="104"/>
    </row>
    <row r="256" spans="1:4" x14ac:dyDescent="0.25">
      <c r="A256" s="104"/>
      <c r="B256" s="104"/>
      <c r="C256" s="104"/>
      <c r="D256" s="104"/>
    </row>
    <row r="257" spans="1:4" x14ac:dyDescent="0.25">
      <c r="A257" s="104"/>
      <c r="B257" s="104"/>
      <c r="C257" s="104"/>
      <c r="D257" s="104"/>
    </row>
    <row r="258" spans="1:4" x14ac:dyDescent="0.25">
      <c r="A258" s="104"/>
      <c r="B258" s="104"/>
      <c r="C258" s="104"/>
      <c r="D258" s="104"/>
    </row>
    <row r="259" spans="1:4" x14ac:dyDescent="0.25">
      <c r="A259" s="104"/>
      <c r="B259" s="104"/>
      <c r="C259" s="104"/>
      <c r="D259" s="104"/>
    </row>
    <row r="260" spans="1:4" x14ac:dyDescent="0.25">
      <c r="A260" s="104"/>
      <c r="B260" s="104"/>
      <c r="C260" s="104"/>
      <c r="D260" s="104"/>
    </row>
    <row r="261" spans="1:4" x14ac:dyDescent="0.25">
      <c r="A261" s="104"/>
      <c r="B261" s="104"/>
      <c r="C261" s="104"/>
      <c r="D261" s="104"/>
    </row>
    <row r="262" spans="1:4" x14ac:dyDescent="0.25">
      <c r="B262" s="104"/>
    </row>
  </sheetData>
  <mergeCells count="85">
    <mergeCell ref="A162:K162"/>
    <mergeCell ref="A163:K163"/>
    <mergeCell ref="A150:A151"/>
    <mergeCell ref="A154:A158"/>
    <mergeCell ref="B154:K154"/>
    <mergeCell ref="A159:K159"/>
    <mergeCell ref="A160:K160"/>
    <mergeCell ref="A161:K161"/>
    <mergeCell ref="A132:A133"/>
    <mergeCell ref="A136:A140"/>
    <mergeCell ref="B136:K136"/>
    <mergeCell ref="A141:A149"/>
    <mergeCell ref="B141:K141"/>
    <mergeCell ref="B142:K142"/>
    <mergeCell ref="B144:K144"/>
    <mergeCell ref="B146:K146"/>
    <mergeCell ref="B148:K148"/>
    <mergeCell ref="A113:A114"/>
    <mergeCell ref="A117:A121"/>
    <mergeCell ref="B117:K117"/>
    <mergeCell ref="B122:K122"/>
    <mergeCell ref="A123:A131"/>
    <mergeCell ref="B123:K123"/>
    <mergeCell ref="B124:K124"/>
    <mergeCell ref="B126:K126"/>
    <mergeCell ref="B128:K128"/>
    <mergeCell ref="B130:K130"/>
    <mergeCell ref="A95:A96"/>
    <mergeCell ref="A99:A103"/>
    <mergeCell ref="B99:K99"/>
    <mergeCell ref="A104:A112"/>
    <mergeCell ref="B104:K104"/>
    <mergeCell ref="B105:K105"/>
    <mergeCell ref="B107:K107"/>
    <mergeCell ref="B109:K109"/>
    <mergeCell ref="B111:K111"/>
    <mergeCell ref="A77:A78"/>
    <mergeCell ref="A81:A85"/>
    <mergeCell ref="B81:K81"/>
    <mergeCell ref="A86:A94"/>
    <mergeCell ref="B86:K86"/>
    <mergeCell ref="B87:K87"/>
    <mergeCell ref="B89:K89"/>
    <mergeCell ref="B91:K91"/>
    <mergeCell ref="B93:K93"/>
    <mergeCell ref="A62:A66"/>
    <mergeCell ref="B62:K62"/>
    <mergeCell ref="B67:K67"/>
    <mergeCell ref="A68:A76"/>
    <mergeCell ref="B68:K68"/>
    <mergeCell ref="B69:K69"/>
    <mergeCell ref="A47:A51"/>
    <mergeCell ref="B47:K47"/>
    <mergeCell ref="A52:A54"/>
    <mergeCell ref="B52:K52"/>
    <mergeCell ref="B56:K56"/>
    <mergeCell ref="A57:A61"/>
    <mergeCell ref="B57:K57"/>
    <mergeCell ref="A20:A21"/>
    <mergeCell ref="A24:A28"/>
    <mergeCell ref="B24:K24"/>
    <mergeCell ref="A29:A46"/>
    <mergeCell ref="B29:K30"/>
    <mergeCell ref="B31:K31"/>
    <mergeCell ref="B35:K35"/>
    <mergeCell ref="B10:K10"/>
    <mergeCell ref="A11:A19"/>
    <mergeCell ref="B11:K11"/>
    <mergeCell ref="B12:K12"/>
    <mergeCell ref="B14:K14"/>
    <mergeCell ref="B16:K16"/>
    <mergeCell ref="B18:K18"/>
    <mergeCell ref="A6:A8"/>
    <mergeCell ref="B6:B8"/>
    <mergeCell ref="C6:C8"/>
    <mergeCell ref="D6:G6"/>
    <mergeCell ref="H6:K6"/>
    <mergeCell ref="D7:G7"/>
    <mergeCell ref="H7:K7"/>
    <mergeCell ref="C1:E1"/>
    <mergeCell ref="G1:K1"/>
    <mergeCell ref="C2:E2"/>
    <mergeCell ref="G2:K2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Каменчук</dc:creator>
  <cp:lastModifiedBy>Каменчук</cp:lastModifiedBy>
  <dcterms:created xsi:type="dcterms:W3CDTF">2014-01-09T11:52:36Z</dcterms:created>
  <dcterms:modified xsi:type="dcterms:W3CDTF">2014-01-09T11:54:28Z</dcterms:modified>
</cp:coreProperties>
</file>