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Z\АО ЗЭК\СМЕТЫ ЗЭК\2024\Инвест_5 лет\Сметы\КЛ все\КЛ 10 кВ ТП 994-996\"/>
    </mc:Choice>
  </mc:AlternateContent>
  <xr:revisionPtr revIDLastSave="0" documentId="13_ncr:1_{A527EA8A-EC6F-4BFB-B11B-1FE75DC2B381}" xr6:coauthVersionLast="47" xr6:coauthVersionMax="47" xr10:uidLastSave="{00000000-0000-0000-0000-000000000000}"/>
  <bookViews>
    <workbookView xWindow="1575" yWindow="45" windowWidth="14655" windowHeight="14970" xr2:uid="{00000000-000D-0000-FFFF-FFFF00000000}"/>
  </bookViews>
  <sheets>
    <sheet name="Смета КЛ 10 кВ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" i="1" l="1"/>
  <c r="G35" i="1" s="1"/>
  <c r="H25" i="1" l="1"/>
  <c r="G31" i="1" s="1"/>
  <c r="H20" i="1"/>
  <c r="G30" i="1" s="1"/>
  <c r="G32" i="1" l="1"/>
  <c r="H33" i="1" s="1"/>
  <c r="H34" i="1" s="1"/>
</calcChain>
</file>

<file path=xl/sharedStrings.xml><?xml version="1.0" encoding="utf-8"?>
<sst xmlns="http://schemas.openxmlformats.org/spreadsheetml/2006/main" count="64" uniqueCount="59">
  <si>
    <t>СМЕТА № 1</t>
  </si>
  <si>
    <t>на проектные работы</t>
  </si>
  <si>
    <t xml:space="preserve">Наименование предприятия, здания, </t>
  </si>
  <si>
    <t>сооружения, стадии проектирования, этапа,</t>
  </si>
  <si>
    <t>вида проектных или изыскательских работ</t>
  </si>
  <si>
    <t xml:space="preserve">Наименование проектной </t>
  </si>
  <si>
    <t>(изыскательской) организации</t>
  </si>
  <si>
    <t xml:space="preserve">Наименование организации заказчика  </t>
  </si>
  <si>
    <t>№</t>
  </si>
  <si>
    <t>Характеристика</t>
  </si>
  <si>
    <t>Номер частей, глав, таблиц,</t>
  </si>
  <si>
    <t>Расчёт стоимости:</t>
  </si>
  <si>
    <t xml:space="preserve">Стоимость, </t>
  </si>
  <si>
    <t>п.п</t>
  </si>
  <si>
    <t>предприятия,</t>
  </si>
  <si>
    <t>процентов, параграфов и</t>
  </si>
  <si>
    <r>
      <t>(a+bx) x K</t>
    </r>
    <r>
      <rPr>
        <sz val="8"/>
        <rFont val="Arial Cyr"/>
        <charset val="204"/>
      </rPr>
      <t>i</t>
    </r>
    <r>
      <rPr>
        <sz val="10"/>
        <rFont val="Arial Cyr"/>
        <charset val="204"/>
      </rPr>
      <t>,</t>
    </r>
  </si>
  <si>
    <t>рублей</t>
  </si>
  <si>
    <t>здания,</t>
  </si>
  <si>
    <t>пунктов указаний к разделу</t>
  </si>
  <si>
    <t>или (объём строительно-</t>
  </si>
  <si>
    <t xml:space="preserve">сооружения или </t>
  </si>
  <si>
    <t>Справочника базовых цен на</t>
  </si>
  <si>
    <t>монтажных работ) х проц.</t>
  </si>
  <si>
    <t>виды работ</t>
  </si>
  <si>
    <t>проектные и изыскательские</t>
  </si>
  <si>
    <t>100 или</t>
  </si>
  <si>
    <t>работы для строительства</t>
  </si>
  <si>
    <t>количество х цена</t>
  </si>
  <si>
    <t>СБЦ "Коммунальные инженерные сети и</t>
  </si>
  <si>
    <t>Проектная документация:</t>
  </si>
  <si>
    <t>сооружения", 2012</t>
  </si>
  <si>
    <t>К-</t>
  </si>
  <si>
    <t>Стадия "Проект"</t>
  </si>
  <si>
    <t>Стадия "Рабочая документация"</t>
  </si>
  <si>
    <t>Рабочая документация:</t>
  </si>
  <si>
    <t>Рабочая документация</t>
  </si>
  <si>
    <t xml:space="preserve">Составил:  </t>
  </si>
  <si>
    <t xml:space="preserve">Проверил:  </t>
  </si>
  <si>
    <t>ООО «БалтСтройСервис»</t>
  </si>
  <si>
    <t>АО «Западная энергетическая компания»</t>
  </si>
  <si>
    <t>НДС 20%</t>
  </si>
  <si>
    <t>Всего по смете стоимость Рабочей документации:</t>
  </si>
  <si>
    <t>Петрова В.В.</t>
  </si>
  <si>
    <t>Сметчик</t>
  </si>
  <si>
    <t xml:space="preserve"> Начальник отдела капитального строительства</t>
  </si>
  <si>
    <t>Берковский В.В.</t>
  </si>
  <si>
    <t>Таблица 17, пункт 2</t>
  </si>
  <si>
    <t>Коэффициент инфляции на 4 квартал 2023 года</t>
  </si>
  <si>
    <t>Приложение 4 к письму Минстроя РФ от</t>
  </si>
  <si>
    <t>28.11.2023 г. № 73528-ИФ/09</t>
  </si>
  <si>
    <t>Реконструкция КЛ-10 кВ ТП 994-996 1 секция</t>
  </si>
  <si>
    <t>Реконструкция КЛ-10 кВ ТП 994-996 1 секция протяженностью 180 м</t>
  </si>
  <si>
    <t>(7,763+0,042*180)*0,5* 5,67*1000</t>
  </si>
  <si>
    <t>Всего:   Сто четыре тысячи двести пятьдесят семь рублей 69 копеек</t>
  </si>
  <si>
    <t>Справочно, в ценах на 01.01.2000 г. (к=1,19)</t>
  </si>
  <si>
    <t>Итого в ценах на 4 квартал 2023 года:</t>
  </si>
  <si>
    <t>Справочно, итого в ценах на 01.01.2000 г. (к=1,19):</t>
  </si>
  <si>
    <t>(7,763+0,042*180)*0,5*1000/1,19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</si>
</sst>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_р_._-;\-* #,##0.000_р_._-;_-* &quot;-&quot;??_р_._-;_-@_-"/>
    <numFmt numFmtId="165" formatCode="_-* #,##0.00_р_._-;\-* #,##0.00_р_._-;_-* &quot;-&quot;??_р_._-;_-@_-"/>
  </numFmts>
  <fonts count="15">
    <font>
      <sz val="10"/>
      <name val="Arial Cyr"/>
      <charset val="204"/>
    </font>
    <font>
      <sz val="10"/>
      <name val="Arial Cyr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i/>
      <u/>
      <sz val="10"/>
      <name val="Arial Cyr"/>
      <charset val="204"/>
    </font>
    <font>
      <b/>
      <i/>
      <sz val="10"/>
      <name val="Arial Cyr"/>
      <charset val="204"/>
    </font>
    <font>
      <sz val="9"/>
      <name val="Arial Cyr"/>
      <family val="2"/>
      <charset val="204"/>
    </font>
    <font>
      <sz val="11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color indexed="8"/>
      <name val="MS Sans Serif"/>
      <family val="2"/>
      <charset val="204"/>
    </font>
    <font>
      <sz val="8"/>
      <name val="Pragmatica"/>
      <charset val="204"/>
    </font>
    <font>
      <i/>
      <sz val="10"/>
      <name val="Arial Cyr"/>
      <charset val="204"/>
    </font>
    <font>
      <i/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9" fillId="0" borderId="0"/>
    <xf numFmtId="0" fontId="10" fillId="0" borderId="0"/>
    <xf numFmtId="0" fontId="11" fillId="0" borderId="0"/>
    <xf numFmtId="1" fontId="12" fillId="0" borderId="13">
      <alignment horizontal="center"/>
    </xf>
    <xf numFmtId="0" fontId="9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03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0" fillId="0" borderId="0" xfId="0" applyAlignment="1">
      <alignment horizontal="right"/>
    </xf>
    <xf numFmtId="0" fontId="0" fillId="0" borderId="0" xfId="0" applyFont="1" applyAlignment="1"/>
    <xf numFmtId="0" fontId="0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center"/>
    </xf>
    <xf numFmtId="0" fontId="3" fillId="0" borderId="0" xfId="0" applyFont="1" applyBorder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4" fontId="5" fillId="0" borderId="0" xfId="0" applyNumberFormat="1" applyFont="1" applyFill="1" applyBorder="1"/>
    <xf numFmtId="0" fontId="0" fillId="0" borderId="2" xfId="0" applyBorder="1"/>
    <xf numFmtId="0" fontId="0" fillId="0" borderId="4" xfId="0" applyBorder="1"/>
    <xf numFmtId="4" fontId="0" fillId="0" borderId="7" xfId="0" applyNumberFormat="1" applyBorder="1"/>
    <xf numFmtId="4" fontId="0" fillId="0" borderId="5" xfId="0" applyNumberFormat="1" applyBorder="1" applyAlignment="1">
      <alignment horizontal="right"/>
    </xf>
    <xf numFmtId="0" fontId="0" fillId="0" borderId="6" xfId="0" applyBorder="1"/>
    <xf numFmtId="0" fontId="0" fillId="0" borderId="7" xfId="0" applyBorder="1"/>
    <xf numFmtId="4" fontId="0" fillId="0" borderId="6" xfId="0" applyNumberFormat="1" applyBorder="1"/>
    <xf numFmtId="0" fontId="0" fillId="0" borderId="6" xfId="0" applyFill="1" applyBorder="1"/>
    <xf numFmtId="0" fontId="1" fillId="0" borderId="6" xfId="0" applyFont="1" applyBorder="1"/>
    <xf numFmtId="0" fontId="1" fillId="0" borderId="7" xfId="0" applyFont="1" applyBorder="1"/>
    <xf numFmtId="0" fontId="6" fillId="0" borderId="6" xfId="0" applyFont="1" applyFill="1" applyBorder="1"/>
    <xf numFmtId="0" fontId="0" fillId="0" borderId="8" xfId="0" applyBorder="1"/>
    <xf numFmtId="0" fontId="0" fillId="0" borderId="12" xfId="0" applyBorder="1" applyAlignment="1">
      <alignment horizontal="center"/>
    </xf>
    <xf numFmtId="0" fontId="0" fillId="0" borderId="9" xfId="0" applyBorder="1"/>
    <xf numFmtId="4" fontId="0" fillId="0" borderId="8" xfId="0" applyNumberFormat="1" applyBorder="1"/>
    <xf numFmtId="4" fontId="0" fillId="0" borderId="9" xfId="0" applyNumberFormat="1" applyBorder="1"/>
    <xf numFmtId="4" fontId="0" fillId="0" borderId="11" xfId="0" applyNumberFormat="1" applyBorder="1" applyAlignment="1">
      <alignment horizontal="right"/>
    </xf>
    <xf numFmtId="164" fontId="0" fillId="0" borderId="0" xfId="0" applyNumberFormat="1"/>
    <xf numFmtId="4" fontId="3" fillId="0" borderId="0" xfId="0" applyNumberFormat="1" applyFont="1" applyBorder="1"/>
    <xf numFmtId="4" fontId="0" fillId="0" borderId="0" xfId="0" applyNumberFormat="1" applyBorder="1"/>
    <xf numFmtId="49" fontId="3" fillId="0" borderId="0" xfId="0" applyNumberFormat="1" applyFont="1" applyBorder="1"/>
    <xf numFmtId="4" fontId="1" fillId="0" borderId="0" xfId="0" applyNumberFormat="1" applyFont="1" applyBorder="1"/>
    <xf numFmtId="4" fontId="3" fillId="0" borderId="0" xfId="0" applyNumberFormat="1" applyFont="1"/>
    <xf numFmtId="4" fontId="0" fillId="0" borderId="0" xfId="0" applyNumberFormat="1"/>
    <xf numFmtId="4" fontId="3" fillId="0" borderId="0" xfId="0" applyNumberFormat="1" applyFont="1" applyBorder="1" applyAlignment="1"/>
    <xf numFmtId="49" fontId="0" fillId="0" borderId="0" xfId="0" applyNumberFormat="1" applyBorder="1"/>
    <xf numFmtId="4" fontId="0" fillId="0" borderId="0" xfId="0" applyNumberFormat="1" applyAlignment="1">
      <alignment horizontal="right"/>
    </xf>
    <xf numFmtId="0" fontId="7" fillId="0" borderId="0" xfId="0" applyFont="1" applyBorder="1" applyAlignment="1">
      <alignment vertical="top"/>
    </xf>
    <xf numFmtId="0" fontId="8" fillId="0" borderId="0" xfId="0" applyFont="1" applyAlignment="1">
      <alignment vertical="center"/>
    </xf>
    <xf numFmtId="0" fontId="8" fillId="0" borderId="0" xfId="0" applyFont="1" applyBorder="1" applyAlignment="1"/>
    <xf numFmtId="0" fontId="8" fillId="0" borderId="0" xfId="0" applyFont="1"/>
    <xf numFmtId="0" fontId="8" fillId="0" borderId="0" xfId="0" applyFont="1" applyAlignment="1">
      <alignment vertical="center" wrapText="1"/>
    </xf>
    <xf numFmtId="0" fontId="8" fillId="0" borderId="12" xfId="0" applyFont="1" applyBorder="1" applyAlignment="1">
      <alignment vertical="center" wrapText="1"/>
    </xf>
    <xf numFmtId="49" fontId="0" fillId="0" borderId="0" xfId="0" applyNumberFormat="1"/>
    <xf numFmtId="0" fontId="3" fillId="0" borderId="0" xfId="0" applyFont="1" applyBorder="1"/>
    <xf numFmtId="0" fontId="3" fillId="0" borderId="0" xfId="0" applyFont="1" applyBorder="1"/>
    <xf numFmtId="4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1" xfId="0" applyBorder="1" applyAlignment="1">
      <alignment horizontal="center" vertical="top"/>
    </xf>
    <xf numFmtId="0" fontId="0" fillId="0" borderId="11" xfId="0" applyBorder="1" applyAlignment="1">
      <alignment horizontal="center" vertical="top" wrapText="1"/>
    </xf>
    <xf numFmtId="0" fontId="10" fillId="0" borderId="6" xfId="0" applyFont="1" applyFill="1" applyBorder="1"/>
    <xf numFmtId="2" fontId="10" fillId="0" borderId="0" xfId="0" applyNumberFormat="1" applyFont="1" applyFill="1" applyBorder="1" applyAlignment="1">
      <alignment horizontal="center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10" fillId="0" borderId="0" xfId="0" applyFont="1" applyFill="1" applyBorder="1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8" fillId="0" borderId="12" xfId="0" applyFont="1" applyBorder="1" applyAlignment="1">
      <alignment horizontal="right" vertical="center" wrapText="1"/>
    </xf>
    <xf numFmtId="0" fontId="6" fillId="0" borderId="0" xfId="0" applyFont="1" applyBorder="1" applyAlignment="1">
      <alignment horizontal="right"/>
    </xf>
    <xf numFmtId="4" fontId="0" fillId="0" borderId="0" xfId="0" applyNumberFormat="1" applyBorder="1" applyAlignment="1">
      <alignment horizontal="right"/>
    </xf>
    <xf numFmtId="4" fontId="3" fillId="0" borderId="0" xfId="0" applyNumberFormat="1" applyFont="1" applyBorder="1" applyAlignment="1">
      <alignment horizontal="righ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0" xfId="0" applyFont="1" applyBorder="1" applyAlignment="1">
      <alignment horizontal="left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3" fillId="0" borderId="0" xfId="0" applyFont="1" applyAlignment="1">
      <alignment horizontal="left" wrapText="1"/>
    </xf>
    <xf numFmtId="0" fontId="3" fillId="0" borderId="0" xfId="0" applyFont="1" applyBorder="1" applyAlignment="1">
      <alignment horizontal="left"/>
    </xf>
    <xf numFmtId="4" fontId="0" fillId="0" borderId="6" xfId="0" applyNumberFormat="1" applyBorder="1" applyAlignment="1">
      <alignment horizontal="center" vertical="center" wrapText="1"/>
    </xf>
    <xf numFmtId="4" fontId="0" fillId="0" borderId="7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13" fillId="0" borderId="0" xfId="0" applyFont="1" applyBorder="1" applyAlignment="1">
      <alignment horizontal="right"/>
    </xf>
    <xf numFmtId="4" fontId="0" fillId="0" borderId="0" xfId="0" applyNumberFormat="1" applyFont="1" applyBorder="1" applyAlignment="1">
      <alignment horizontal="right"/>
    </xf>
    <xf numFmtId="4" fontId="14" fillId="0" borderId="8" xfId="0" applyNumberFormat="1" applyFont="1" applyBorder="1" applyAlignment="1">
      <alignment horizontal="center" wrapText="1"/>
    </xf>
    <xf numFmtId="4" fontId="14" fillId="0" borderId="9" xfId="0" applyNumberFormat="1" applyFont="1" applyBorder="1" applyAlignment="1">
      <alignment horizontal="center" wrapText="1"/>
    </xf>
    <xf numFmtId="0" fontId="14" fillId="0" borderId="8" xfId="0" applyFont="1" applyBorder="1"/>
    <xf numFmtId="0" fontId="14" fillId="0" borderId="12" xfId="0" applyFont="1" applyBorder="1" applyAlignment="1">
      <alignment horizontal="center"/>
    </xf>
    <xf numFmtId="0" fontId="14" fillId="0" borderId="9" xfId="0" applyFont="1" applyBorder="1"/>
  </cellXfs>
  <cellStyles count="8">
    <cellStyle name="_Приложения к договору 1618 -6РКЦ-17 03 06" xfId="1" xr:uid="{00000000-0005-0000-0000-000000000000}"/>
    <cellStyle name="Normal_Пиздец окончательный" xfId="2" xr:uid="{00000000-0005-0000-0000-000001000000}"/>
    <cellStyle name="Normale_Foglio1" xfId="3" xr:uid="{00000000-0005-0000-0000-000002000000}"/>
    <cellStyle name="Обычный" xfId="0" builtinId="0"/>
    <cellStyle name="Поз_цен" xfId="4" xr:uid="{00000000-0005-0000-0000-000004000000}"/>
    <cellStyle name="Стиль 1" xfId="5" xr:uid="{00000000-0005-0000-0000-000005000000}"/>
    <cellStyle name="Финансовый 2" xfId="6" xr:uid="{00000000-0005-0000-0000-000006000000}"/>
    <cellStyle name="Финансовый 2 2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R132"/>
  <sheetViews>
    <sheetView tabSelected="1" zoomScaleNormal="100" zoomScaleSheetLayoutView="100" workbookViewId="0">
      <selection activeCell="G32" sqref="G32:H32"/>
    </sheetView>
  </sheetViews>
  <sheetFormatPr defaultRowHeight="15" customHeight="1"/>
  <cols>
    <col min="1" max="1" width="4" customWidth="1"/>
    <col min="2" max="2" width="30" customWidth="1"/>
    <col min="3" max="3" width="5.28515625" customWidth="1"/>
    <col min="4" max="4" width="7" style="1" customWidth="1"/>
    <col min="5" max="5" width="32.42578125" customWidth="1"/>
    <col min="6" max="6" width="13.7109375" customWidth="1"/>
    <col min="7" max="7" width="14.42578125" customWidth="1"/>
    <col min="8" max="8" width="14.5703125" style="3" customWidth="1"/>
    <col min="9" max="9" width="18.7109375" customWidth="1"/>
    <col min="10" max="10" width="16.7109375" customWidth="1"/>
    <col min="11" max="11" width="16" customWidth="1"/>
    <col min="12" max="12" width="11.42578125" customWidth="1"/>
    <col min="13" max="15" width="10.28515625" customWidth="1"/>
    <col min="16" max="16" width="12.85546875" customWidth="1"/>
    <col min="17" max="17" width="15.28515625" customWidth="1"/>
  </cols>
  <sheetData>
    <row r="1" spans="1:18" ht="15" customHeight="1">
      <c r="A1" s="66" t="s">
        <v>0</v>
      </c>
      <c r="B1" s="66"/>
      <c r="C1" s="66"/>
      <c r="D1" s="66"/>
      <c r="E1" s="66"/>
      <c r="F1" s="66"/>
      <c r="G1" s="66"/>
      <c r="H1" s="66"/>
    </row>
    <row r="2" spans="1:18" ht="15" customHeight="1">
      <c r="A2" s="67" t="s">
        <v>1</v>
      </c>
      <c r="B2" s="67"/>
      <c r="C2" s="67"/>
      <c r="D2" s="67"/>
      <c r="E2" s="67"/>
      <c r="F2" s="67"/>
      <c r="G2" s="67"/>
      <c r="H2" s="67"/>
    </row>
    <row r="3" spans="1:18" ht="25.5" customHeight="1">
      <c r="E3" s="2"/>
    </row>
    <row r="4" spans="1:18" ht="15" customHeight="1">
      <c r="A4" t="s">
        <v>2</v>
      </c>
      <c r="E4" s="89" t="s">
        <v>51</v>
      </c>
      <c r="F4" s="89"/>
      <c r="G4" s="89"/>
      <c r="H4" s="89"/>
      <c r="I4" s="4"/>
      <c r="J4" s="4"/>
      <c r="K4" s="4"/>
      <c r="L4" s="4"/>
    </row>
    <row r="5" spans="1:18" ht="15" customHeight="1">
      <c r="A5" t="s">
        <v>3</v>
      </c>
      <c r="E5" s="89"/>
      <c r="F5" s="89"/>
      <c r="G5" s="89"/>
      <c r="H5" s="89"/>
      <c r="I5" s="5"/>
      <c r="J5" s="5"/>
      <c r="K5" s="5"/>
      <c r="L5" s="5"/>
    </row>
    <row r="6" spans="1:18" ht="15" customHeight="1">
      <c r="A6" s="6" t="s">
        <v>4</v>
      </c>
      <c r="B6" s="6"/>
      <c r="C6" s="6"/>
      <c r="D6" s="7"/>
      <c r="E6" s="89"/>
      <c r="F6" s="89"/>
      <c r="G6" s="89"/>
      <c r="H6" s="89"/>
    </row>
    <row r="7" spans="1:18" ht="19.5" customHeight="1">
      <c r="A7" s="6"/>
      <c r="B7" s="6"/>
      <c r="C7" s="6"/>
      <c r="D7" s="7"/>
      <c r="E7" s="2"/>
      <c r="F7" s="8"/>
      <c r="G7" s="8"/>
      <c r="H7" s="9"/>
    </row>
    <row r="8" spans="1:18" ht="15" customHeight="1">
      <c r="A8" s="8" t="s">
        <v>5</v>
      </c>
      <c r="B8" s="8"/>
      <c r="C8" s="8"/>
      <c r="D8" s="10"/>
      <c r="E8" s="2"/>
      <c r="F8" s="8"/>
      <c r="G8" s="8"/>
      <c r="H8" s="9"/>
    </row>
    <row r="9" spans="1:18" ht="15" customHeight="1">
      <c r="A9" s="8" t="s">
        <v>6</v>
      </c>
      <c r="B9" s="8"/>
      <c r="C9" s="8"/>
      <c r="D9" s="10"/>
      <c r="E9" s="90" t="s">
        <v>39</v>
      </c>
      <c r="F9" s="90"/>
      <c r="G9" s="90"/>
      <c r="H9" s="90"/>
    </row>
    <row r="10" spans="1:18" ht="6" customHeight="1">
      <c r="A10" s="8"/>
      <c r="B10" s="8"/>
      <c r="C10" s="8"/>
      <c r="D10" s="10"/>
      <c r="E10" s="8"/>
      <c r="F10" s="8"/>
      <c r="G10" s="8"/>
      <c r="H10" s="9"/>
    </row>
    <row r="11" spans="1:18" ht="37.5" customHeight="1">
      <c r="A11" s="8" t="s">
        <v>7</v>
      </c>
      <c r="B11" s="8"/>
      <c r="C11" s="8"/>
      <c r="D11" s="10"/>
      <c r="E11" s="90" t="s">
        <v>40</v>
      </c>
      <c r="F11" s="90"/>
      <c r="G11" s="90"/>
      <c r="H11" s="90"/>
    </row>
    <row r="12" spans="1:18" ht="15" customHeight="1">
      <c r="A12" s="12" t="s">
        <v>8</v>
      </c>
      <c r="B12" s="13" t="s">
        <v>9</v>
      </c>
      <c r="C12" s="68" t="s">
        <v>10</v>
      </c>
      <c r="D12" s="69"/>
      <c r="E12" s="70"/>
      <c r="F12" s="68" t="s">
        <v>11</v>
      </c>
      <c r="G12" s="70"/>
      <c r="H12" s="12" t="s">
        <v>12</v>
      </c>
    </row>
    <row r="13" spans="1:18" ht="15" customHeight="1">
      <c r="A13" s="14" t="s">
        <v>13</v>
      </c>
      <c r="B13" s="15" t="s">
        <v>14</v>
      </c>
      <c r="C13" s="71" t="s">
        <v>15</v>
      </c>
      <c r="D13" s="72"/>
      <c r="E13" s="73"/>
      <c r="F13" s="71" t="s">
        <v>16</v>
      </c>
      <c r="G13" s="73"/>
      <c r="H13" s="14" t="s">
        <v>17</v>
      </c>
    </row>
    <row r="14" spans="1:18" ht="15" customHeight="1">
      <c r="A14" s="14"/>
      <c r="B14" s="15" t="s">
        <v>18</v>
      </c>
      <c r="C14" s="71" t="s">
        <v>19</v>
      </c>
      <c r="D14" s="72"/>
      <c r="E14" s="73"/>
      <c r="F14" s="71" t="s">
        <v>20</v>
      </c>
      <c r="G14" s="73"/>
      <c r="H14" s="14"/>
    </row>
    <row r="15" spans="1:18" ht="15" customHeight="1">
      <c r="A15" s="14"/>
      <c r="B15" s="15" t="s">
        <v>21</v>
      </c>
      <c r="C15" s="71" t="s">
        <v>22</v>
      </c>
      <c r="D15" s="72"/>
      <c r="E15" s="73"/>
      <c r="F15" s="83" t="s">
        <v>23</v>
      </c>
      <c r="G15" s="84"/>
      <c r="H15" s="14"/>
    </row>
    <row r="16" spans="1:18" ht="15" customHeight="1">
      <c r="A16" s="14"/>
      <c r="B16" s="15" t="s">
        <v>24</v>
      </c>
      <c r="C16" s="71" t="s">
        <v>25</v>
      </c>
      <c r="D16" s="72"/>
      <c r="E16" s="73"/>
      <c r="F16" s="68" t="s">
        <v>26</v>
      </c>
      <c r="G16" s="70"/>
      <c r="H16" s="14"/>
      <c r="K16" s="8"/>
      <c r="L16" s="8"/>
      <c r="M16" s="8"/>
      <c r="N16" s="8"/>
      <c r="O16" s="8"/>
      <c r="P16" s="8"/>
      <c r="Q16" s="8"/>
      <c r="R16" s="8"/>
    </row>
    <row r="17" spans="1:18" s="8" customFormat="1" ht="15" customHeight="1">
      <c r="A17" s="14"/>
      <c r="B17" s="15"/>
      <c r="C17" s="71" t="s">
        <v>27</v>
      </c>
      <c r="D17" s="72"/>
      <c r="E17" s="73"/>
      <c r="F17" s="83" t="s">
        <v>28</v>
      </c>
      <c r="G17" s="84"/>
      <c r="H17" s="14"/>
      <c r="K17"/>
      <c r="L17"/>
      <c r="M17"/>
      <c r="N17"/>
      <c r="O17"/>
      <c r="P17"/>
      <c r="Q17"/>
      <c r="R17"/>
    </row>
    <row r="18" spans="1:18" ht="15" customHeight="1">
      <c r="A18" s="16">
        <v>1</v>
      </c>
      <c r="B18" s="17">
        <v>2</v>
      </c>
      <c r="C18" s="78">
        <v>3</v>
      </c>
      <c r="D18" s="79"/>
      <c r="E18" s="80"/>
      <c r="F18" s="81">
        <v>4</v>
      </c>
      <c r="G18" s="82"/>
      <c r="H18" s="64">
        <v>5</v>
      </c>
    </row>
    <row r="19" spans="1:18" ht="15" customHeight="1">
      <c r="A19" s="87">
        <v>1</v>
      </c>
      <c r="B19" s="93" t="s">
        <v>52</v>
      </c>
      <c r="C19" s="19" t="s">
        <v>29</v>
      </c>
      <c r="D19" s="57"/>
      <c r="E19" s="20"/>
      <c r="F19" s="29" t="s">
        <v>30</v>
      </c>
      <c r="G19" s="21"/>
      <c r="H19" s="22"/>
      <c r="I19" s="18"/>
      <c r="J19" s="8"/>
      <c r="K19" s="8"/>
      <c r="L19" s="8"/>
    </row>
    <row r="20" spans="1:18" ht="15" customHeight="1">
      <c r="A20" s="88"/>
      <c r="B20" s="94"/>
      <c r="C20" s="23" t="s">
        <v>31</v>
      </c>
      <c r="D20" s="10"/>
      <c r="E20" s="24"/>
      <c r="F20" s="91" t="s">
        <v>53</v>
      </c>
      <c r="G20" s="92"/>
      <c r="H20" s="22">
        <f>(7.763+0.042*180)*0.5* 5.67*1000</f>
        <v>43440.705000000002</v>
      </c>
      <c r="I20" s="18"/>
      <c r="J20" s="8"/>
      <c r="K20" s="8"/>
      <c r="L20" s="8"/>
    </row>
    <row r="21" spans="1:18" ht="15" customHeight="1">
      <c r="A21" s="88"/>
      <c r="B21" s="94"/>
      <c r="D21" s="10"/>
      <c r="E21" s="24"/>
      <c r="F21" s="91"/>
      <c r="G21" s="92"/>
      <c r="H21" s="22"/>
      <c r="I21" s="18"/>
      <c r="J21" s="8"/>
      <c r="K21" s="8"/>
      <c r="L21" s="8"/>
    </row>
    <row r="22" spans="1:18" ht="15" customHeight="1">
      <c r="A22" s="88"/>
      <c r="B22" s="94"/>
      <c r="C22" s="26" t="s">
        <v>47</v>
      </c>
      <c r="D22" s="10"/>
      <c r="E22" s="24"/>
      <c r="F22" s="98" t="s">
        <v>58</v>
      </c>
      <c r="G22" s="99"/>
      <c r="H22" s="22"/>
      <c r="I22" s="18"/>
      <c r="J22" s="8"/>
      <c r="K22" s="8"/>
      <c r="L22" s="8"/>
    </row>
    <row r="23" spans="1:18" ht="15" customHeight="1">
      <c r="A23" s="88"/>
      <c r="B23" s="94"/>
      <c r="C23" s="27" t="s">
        <v>32</v>
      </c>
      <c r="D23" s="7">
        <v>0.5</v>
      </c>
      <c r="E23" s="28" t="s">
        <v>33</v>
      </c>
      <c r="H23" s="22"/>
      <c r="I23" s="18"/>
      <c r="J23" s="8"/>
      <c r="K23" s="8"/>
      <c r="L23" s="8"/>
    </row>
    <row r="24" spans="1:18" ht="15" customHeight="1">
      <c r="A24" s="88"/>
      <c r="B24" s="94"/>
      <c r="C24" s="27" t="s">
        <v>32</v>
      </c>
      <c r="D24" s="7">
        <v>0.5</v>
      </c>
      <c r="E24" s="28" t="s">
        <v>34</v>
      </c>
      <c r="F24" s="29" t="s">
        <v>35</v>
      </c>
      <c r="G24" s="21"/>
      <c r="H24" s="22"/>
      <c r="I24" s="18"/>
      <c r="J24" s="8"/>
      <c r="K24" s="8"/>
      <c r="L24" s="8"/>
    </row>
    <row r="25" spans="1:18" ht="26.25" customHeight="1">
      <c r="A25" s="88"/>
      <c r="B25" s="94"/>
      <c r="C25" s="60" t="s">
        <v>32</v>
      </c>
      <c r="D25" s="61">
        <v>5.67</v>
      </c>
      <c r="E25" s="65" t="s">
        <v>48</v>
      </c>
      <c r="F25" s="91" t="s">
        <v>53</v>
      </c>
      <c r="G25" s="92"/>
      <c r="H25" s="22">
        <f>(7.763+0.042*180)*0.5* 5.67*1000</f>
        <v>43440.705000000002</v>
      </c>
      <c r="I25" s="18"/>
      <c r="J25" s="8"/>
      <c r="K25" s="8"/>
      <c r="L25" s="8"/>
    </row>
    <row r="26" spans="1:18" ht="15" customHeight="1">
      <c r="A26" s="88"/>
      <c r="B26" s="94"/>
      <c r="C26" s="60" t="s">
        <v>49</v>
      </c>
      <c r="D26" s="63"/>
      <c r="E26" s="62"/>
      <c r="F26" s="91"/>
      <c r="G26" s="92"/>
      <c r="H26" s="22"/>
      <c r="I26" s="18"/>
      <c r="J26" s="8"/>
      <c r="K26" s="8"/>
      <c r="L26" s="8"/>
    </row>
    <row r="27" spans="1:18" ht="15" customHeight="1">
      <c r="A27" s="88"/>
      <c r="B27" s="94"/>
      <c r="C27" s="60" t="s">
        <v>50</v>
      </c>
      <c r="D27" s="63"/>
      <c r="E27" s="62"/>
      <c r="F27" s="25"/>
      <c r="G27" s="21"/>
      <c r="H27" s="22"/>
      <c r="I27" s="18"/>
      <c r="J27" s="8"/>
      <c r="K27" s="8"/>
      <c r="L27" s="8"/>
    </row>
    <row r="28" spans="1:18" ht="29.25" customHeight="1">
      <c r="A28" s="88"/>
      <c r="B28" s="95"/>
      <c r="C28" s="100" t="s">
        <v>55</v>
      </c>
      <c r="D28" s="101"/>
      <c r="E28" s="102"/>
      <c r="F28" s="98" t="s">
        <v>58</v>
      </c>
      <c r="G28" s="99"/>
      <c r="H28" s="35">
        <f>(7.763+0.042*180)*0.5*1000/1.19</f>
        <v>6438.2352941176478</v>
      </c>
      <c r="I28" s="18"/>
      <c r="J28" s="8"/>
      <c r="K28" s="8"/>
      <c r="L28" s="8"/>
    </row>
    <row r="29" spans="1:18" ht="2.25" customHeight="1">
      <c r="A29" s="58"/>
      <c r="B29" s="59"/>
      <c r="C29" s="30"/>
      <c r="D29" s="31"/>
      <c r="E29" s="32"/>
      <c r="F29" s="33"/>
      <c r="G29" s="34"/>
      <c r="H29" s="35"/>
      <c r="I29" s="18"/>
      <c r="J29" s="8"/>
      <c r="K29" s="8"/>
      <c r="L29" s="8"/>
    </row>
    <row r="30" spans="1:18" ht="15" customHeight="1">
      <c r="A30" s="8"/>
      <c r="B30" s="8"/>
      <c r="C30" s="8"/>
      <c r="D30" s="10"/>
      <c r="E30" s="75" t="s">
        <v>30</v>
      </c>
      <c r="F30" s="75"/>
      <c r="G30" s="76">
        <f>H20</f>
        <v>43440.705000000002</v>
      </c>
      <c r="H30" s="76"/>
      <c r="I30" s="36"/>
    </row>
    <row r="31" spans="1:18" ht="15" customHeight="1">
      <c r="A31" s="8"/>
      <c r="B31" s="8"/>
      <c r="C31" s="8"/>
      <c r="D31" s="10"/>
      <c r="E31" s="75" t="s">
        <v>36</v>
      </c>
      <c r="F31" s="75"/>
      <c r="G31" s="76">
        <f>H25</f>
        <v>43440.705000000002</v>
      </c>
      <c r="H31" s="76"/>
      <c r="I31" s="36"/>
    </row>
    <row r="32" spans="1:18" ht="15" customHeight="1">
      <c r="A32" s="8"/>
      <c r="B32" s="8"/>
      <c r="C32" s="8"/>
      <c r="D32" s="10"/>
      <c r="E32" s="75" t="s">
        <v>56</v>
      </c>
      <c r="F32" s="75"/>
      <c r="G32" s="76">
        <f>G30+G31</f>
        <v>86881.41</v>
      </c>
      <c r="H32" s="76"/>
      <c r="I32" s="36"/>
    </row>
    <row r="33" spans="1:17" ht="15" customHeight="1">
      <c r="A33" s="39"/>
      <c r="B33" s="6"/>
      <c r="C33" s="11"/>
      <c r="D33" s="10"/>
      <c r="E33" s="11" t="s">
        <v>41</v>
      </c>
      <c r="F33" s="40"/>
      <c r="G33" s="37"/>
      <c r="H33" s="55">
        <f>G32*0.2</f>
        <v>17376.282000000003</v>
      </c>
      <c r="K33" s="41"/>
      <c r="L33" s="42"/>
      <c r="M33" s="42"/>
      <c r="N33" s="42"/>
      <c r="O33" s="42"/>
      <c r="P33" s="42"/>
      <c r="Q33" s="41"/>
    </row>
    <row r="34" spans="1:17" ht="15" customHeight="1">
      <c r="A34" s="39"/>
      <c r="B34" s="11"/>
      <c r="C34" s="8"/>
      <c r="D34" s="10"/>
      <c r="E34" s="77" t="s">
        <v>42</v>
      </c>
      <c r="F34" s="77"/>
      <c r="G34" s="77"/>
      <c r="H34" s="43">
        <f>G32+H33</f>
        <v>104257.69200000001</v>
      </c>
      <c r="K34" s="41"/>
      <c r="L34" s="42"/>
      <c r="M34" s="42"/>
      <c r="N34" s="42"/>
      <c r="O34" s="42"/>
      <c r="P34" s="42"/>
      <c r="Q34" s="41"/>
    </row>
    <row r="35" spans="1:17" ht="24" customHeight="1">
      <c r="A35" s="44"/>
      <c r="B35" s="53"/>
      <c r="C35" s="8"/>
      <c r="D35" s="10"/>
      <c r="E35" s="96" t="s">
        <v>57</v>
      </c>
      <c r="F35" s="96"/>
      <c r="G35" s="97">
        <f>H28*2</f>
        <v>12876.470588235296</v>
      </c>
      <c r="H35" s="97"/>
      <c r="K35" s="41"/>
      <c r="L35" s="42"/>
      <c r="M35" s="42"/>
      <c r="N35" s="42"/>
      <c r="O35" s="42"/>
      <c r="P35" s="42"/>
      <c r="Q35" s="2"/>
    </row>
    <row r="36" spans="1:17" ht="15" customHeight="1">
      <c r="A36" s="44"/>
      <c r="B36" s="54" t="s">
        <v>54</v>
      </c>
      <c r="C36" s="54"/>
      <c r="D36" s="56"/>
      <c r="E36" s="54"/>
      <c r="F36" s="37"/>
      <c r="G36" s="38"/>
      <c r="H36" s="45"/>
      <c r="K36" s="41"/>
      <c r="Q36" s="41"/>
    </row>
    <row r="37" spans="1:17" ht="42" customHeight="1">
      <c r="A37" s="44"/>
      <c r="B37" s="6"/>
      <c r="C37" s="11"/>
      <c r="D37" s="10"/>
      <c r="E37" s="46"/>
      <c r="F37" s="38"/>
      <c r="G37" s="38"/>
      <c r="H37" s="45"/>
      <c r="K37" s="41"/>
      <c r="Q37" s="41"/>
    </row>
    <row r="38" spans="1:17" ht="15" customHeight="1">
      <c r="A38" s="47" t="s">
        <v>37</v>
      </c>
      <c r="B38" s="47"/>
      <c r="C38" s="86" t="s">
        <v>44</v>
      </c>
      <c r="D38" s="86"/>
      <c r="E38" s="86"/>
      <c r="F38" s="74"/>
      <c r="G38" s="74"/>
      <c r="H38" s="48" t="s">
        <v>43</v>
      </c>
      <c r="K38" s="41"/>
      <c r="Q38" s="41"/>
    </row>
    <row r="39" spans="1:17" ht="25.5" customHeight="1">
      <c r="A39" s="49" t="s">
        <v>38</v>
      </c>
      <c r="B39" s="50"/>
      <c r="C39" s="85" t="s">
        <v>45</v>
      </c>
      <c r="D39" s="85"/>
      <c r="E39" s="85"/>
      <c r="F39" s="51"/>
      <c r="G39" s="51"/>
      <c r="H39" s="49" t="s">
        <v>46</v>
      </c>
    </row>
    <row r="40" spans="1:17" ht="15" customHeight="1">
      <c r="A40" s="52"/>
    </row>
    <row r="41" spans="1:17" ht="15" customHeight="1">
      <c r="A41" s="52"/>
    </row>
    <row r="42" spans="1:17" ht="15" customHeight="1">
      <c r="A42" s="52"/>
    </row>
    <row r="43" spans="1:17" ht="15" customHeight="1">
      <c r="A43" s="52"/>
    </row>
    <row r="44" spans="1:17" ht="15" customHeight="1">
      <c r="A44" s="52"/>
    </row>
    <row r="45" spans="1:17" ht="15" customHeight="1">
      <c r="A45" s="52"/>
    </row>
    <row r="46" spans="1:17" ht="15" customHeight="1">
      <c r="A46" s="52"/>
    </row>
    <row r="47" spans="1:17" ht="15" customHeight="1">
      <c r="A47" s="52"/>
    </row>
    <row r="48" spans="1:17" ht="15" customHeight="1">
      <c r="A48" s="52"/>
    </row>
    <row r="49" spans="1:1" ht="15" customHeight="1">
      <c r="A49" s="52"/>
    </row>
    <row r="50" spans="1:1" ht="15" customHeight="1">
      <c r="A50" s="52"/>
    </row>
    <row r="51" spans="1:1" ht="15" customHeight="1">
      <c r="A51" s="52"/>
    </row>
    <row r="52" spans="1:1" ht="15" customHeight="1">
      <c r="A52" s="52"/>
    </row>
    <row r="53" spans="1:1" ht="15" customHeight="1">
      <c r="A53" s="52"/>
    </row>
    <row r="54" spans="1:1" ht="15" customHeight="1">
      <c r="A54" s="52"/>
    </row>
    <row r="55" spans="1:1" ht="15" customHeight="1">
      <c r="A55" s="52"/>
    </row>
    <row r="56" spans="1:1" ht="15" customHeight="1">
      <c r="A56" s="52"/>
    </row>
    <row r="57" spans="1:1" ht="15" customHeight="1">
      <c r="A57" s="52"/>
    </row>
    <row r="58" spans="1:1" ht="15" customHeight="1">
      <c r="A58" s="52"/>
    </row>
    <row r="59" spans="1:1" ht="15" customHeight="1">
      <c r="A59" s="52"/>
    </row>
    <row r="60" spans="1:1" ht="15" customHeight="1">
      <c r="A60" s="52"/>
    </row>
    <row r="61" spans="1:1" ht="15" customHeight="1">
      <c r="A61" s="52"/>
    </row>
    <row r="62" spans="1:1" ht="15" customHeight="1">
      <c r="A62" s="52"/>
    </row>
    <row r="63" spans="1:1" ht="15" customHeight="1">
      <c r="A63" s="52"/>
    </row>
    <row r="64" spans="1:1" ht="15" customHeight="1">
      <c r="A64" s="52"/>
    </row>
    <row r="65" spans="1:1" ht="15" customHeight="1">
      <c r="A65" s="52"/>
    </row>
    <row r="66" spans="1:1" ht="15" customHeight="1">
      <c r="A66" s="52"/>
    </row>
    <row r="67" spans="1:1" ht="15" customHeight="1">
      <c r="A67" s="52"/>
    </row>
    <row r="68" spans="1:1" ht="15" customHeight="1">
      <c r="A68" s="52"/>
    </row>
    <row r="69" spans="1:1" ht="15" customHeight="1">
      <c r="A69" s="52"/>
    </row>
    <row r="70" spans="1:1" ht="15" customHeight="1">
      <c r="A70" s="52"/>
    </row>
    <row r="71" spans="1:1" ht="15" customHeight="1">
      <c r="A71" s="52"/>
    </row>
    <row r="72" spans="1:1" ht="15" customHeight="1">
      <c r="A72" s="52"/>
    </row>
    <row r="73" spans="1:1" ht="15" customHeight="1">
      <c r="A73" s="52"/>
    </row>
    <row r="74" spans="1:1" ht="15" customHeight="1">
      <c r="A74" s="52"/>
    </row>
    <row r="75" spans="1:1" ht="15" customHeight="1">
      <c r="A75" s="52"/>
    </row>
    <row r="76" spans="1:1" ht="15" customHeight="1">
      <c r="A76" s="52"/>
    </row>
    <row r="77" spans="1:1" ht="15" customHeight="1">
      <c r="A77" s="52"/>
    </row>
    <row r="78" spans="1:1" ht="15" customHeight="1">
      <c r="A78" s="52"/>
    </row>
    <row r="79" spans="1:1" ht="15" customHeight="1">
      <c r="A79" s="52"/>
    </row>
    <row r="80" spans="1:1" ht="15" customHeight="1">
      <c r="A80" s="52"/>
    </row>
    <row r="81" spans="1:1" ht="15" customHeight="1">
      <c r="A81" s="52"/>
    </row>
    <row r="82" spans="1:1" ht="15" customHeight="1">
      <c r="A82" s="52"/>
    </row>
    <row r="83" spans="1:1" ht="15" customHeight="1">
      <c r="A83" s="52"/>
    </row>
    <row r="84" spans="1:1" ht="15" customHeight="1">
      <c r="A84" s="52"/>
    </row>
    <row r="85" spans="1:1" ht="15" customHeight="1">
      <c r="A85" s="52"/>
    </row>
    <row r="86" spans="1:1" ht="15" customHeight="1">
      <c r="A86" s="52"/>
    </row>
    <row r="87" spans="1:1" ht="15" customHeight="1">
      <c r="A87" s="52"/>
    </row>
    <row r="88" spans="1:1" ht="15" customHeight="1">
      <c r="A88" s="52"/>
    </row>
    <row r="89" spans="1:1" ht="15" customHeight="1">
      <c r="A89" s="52"/>
    </row>
    <row r="90" spans="1:1" ht="15" customHeight="1">
      <c r="A90" s="52"/>
    </row>
    <row r="91" spans="1:1" ht="15" customHeight="1">
      <c r="A91" s="52"/>
    </row>
    <row r="92" spans="1:1" ht="15" customHeight="1">
      <c r="A92" s="52"/>
    </row>
    <row r="93" spans="1:1" ht="15" customHeight="1">
      <c r="A93" s="52"/>
    </row>
    <row r="94" spans="1:1" ht="15" customHeight="1">
      <c r="A94" s="52"/>
    </row>
    <row r="95" spans="1:1" ht="15" customHeight="1">
      <c r="A95" s="52"/>
    </row>
    <row r="96" spans="1:1" ht="15" customHeight="1">
      <c r="A96" s="52"/>
    </row>
    <row r="97" spans="1:1" ht="15" customHeight="1">
      <c r="A97" s="52"/>
    </row>
    <row r="98" spans="1:1" ht="15" customHeight="1">
      <c r="A98" s="52"/>
    </row>
    <row r="99" spans="1:1" ht="15" customHeight="1">
      <c r="A99" s="52"/>
    </row>
    <row r="100" spans="1:1" ht="15" customHeight="1">
      <c r="A100" s="52"/>
    </row>
    <row r="101" spans="1:1" ht="15" customHeight="1">
      <c r="A101" s="52"/>
    </row>
    <row r="102" spans="1:1" ht="15" customHeight="1">
      <c r="A102" s="52"/>
    </row>
    <row r="103" spans="1:1" ht="15" customHeight="1">
      <c r="A103" s="52"/>
    </row>
    <row r="104" spans="1:1" ht="15" customHeight="1">
      <c r="A104" s="52"/>
    </row>
    <row r="105" spans="1:1" ht="15" customHeight="1">
      <c r="A105" s="52"/>
    </row>
    <row r="106" spans="1:1" ht="15" customHeight="1">
      <c r="A106" s="52"/>
    </row>
    <row r="107" spans="1:1" ht="15" customHeight="1">
      <c r="A107" s="52"/>
    </row>
    <row r="108" spans="1:1" ht="15" customHeight="1">
      <c r="A108" s="52"/>
    </row>
    <row r="109" spans="1:1" ht="15" customHeight="1">
      <c r="A109" s="52"/>
    </row>
    <row r="110" spans="1:1" ht="15" customHeight="1">
      <c r="A110" s="52"/>
    </row>
    <row r="111" spans="1:1" ht="15" customHeight="1">
      <c r="A111" s="52"/>
    </row>
    <row r="112" spans="1:1" ht="15" customHeight="1">
      <c r="A112" s="52"/>
    </row>
    <row r="113" spans="1:1" ht="15" customHeight="1">
      <c r="A113" s="52"/>
    </row>
    <row r="114" spans="1:1" ht="15" customHeight="1">
      <c r="A114" s="52"/>
    </row>
    <row r="115" spans="1:1" ht="15" customHeight="1">
      <c r="A115" s="52"/>
    </row>
    <row r="116" spans="1:1" ht="15" customHeight="1">
      <c r="A116" s="52"/>
    </row>
    <row r="117" spans="1:1" ht="15" customHeight="1">
      <c r="A117" s="52"/>
    </row>
    <row r="118" spans="1:1" ht="15" customHeight="1">
      <c r="A118" s="52"/>
    </row>
    <row r="119" spans="1:1" ht="15" customHeight="1">
      <c r="A119" s="52"/>
    </row>
    <row r="120" spans="1:1" ht="15" customHeight="1">
      <c r="A120" s="52"/>
    </row>
    <row r="121" spans="1:1" ht="15" customHeight="1">
      <c r="A121" s="52"/>
    </row>
    <row r="122" spans="1:1" ht="15" customHeight="1">
      <c r="A122" s="52"/>
    </row>
    <row r="123" spans="1:1" ht="15" customHeight="1">
      <c r="A123" s="52"/>
    </row>
    <row r="124" spans="1:1" ht="15" customHeight="1">
      <c r="A124" s="52"/>
    </row>
    <row r="125" spans="1:1" ht="15" customHeight="1">
      <c r="A125" s="52"/>
    </row>
    <row r="126" spans="1:1" ht="15" customHeight="1">
      <c r="A126" s="52"/>
    </row>
    <row r="127" spans="1:1" ht="15" customHeight="1">
      <c r="A127" s="52"/>
    </row>
    <row r="128" spans="1:1" ht="15" customHeight="1">
      <c r="A128" s="52"/>
    </row>
    <row r="129" spans="1:1" ht="15" customHeight="1">
      <c r="A129" s="52"/>
    </row>
    <row r="130" spans="1:1" ht="15" customHeight="1">
      <c r="A130" s="52"/>
    </row>
    <row r="131" spans="1:1" ht="15" customHeight="1">
      <c r="A131" s="52"/>
    </row>
    <row r="132" spans="1:1" ht="15" customHeight="1">
      <c r="A132" s="52"/>
    </row>
  </sheetData>
  <mergeCells count="37">
    <mergeCell ref="C39:E39"/>
    <mergeCell ref="C38:E38"/>
    <mergeCell ref="A19:A28"/>
    <mergeCell ref="E4:H6"/>
    <mergeCell ref="E9:H9"/>
    <mergeCell ref="E11:H11"/>
    <mergeCell ref="F20:G21"/>
    <mergeCell ref="F25:G26"/>
    <mergeCell ref="C16:E16"/>
    <mergeCell ref="F16:G16"/>
    <mergeCell ref="C17:E17"/>
    <mergeCell ref="F17:G17"/>
    <mergeCell ref="B19:B28"/>
    <mergeCell ref="F28:G28"/>
    <mergeCell ref="E35:F35"/>
    <mergeCell ref="G35:H35"/>
    <mergeCell ref="C14:E14"/>
    <mergeCell ref="F38:G38"/>
    <mergeCell ref="E30:F30"/>
    <mergeCell ref="G30:H30"/>
    <mergeCell ref="E34:G34"/>
    <mergeCell ref="E31:F31"/>
    <mergeCell ref="G31:H31"/>
    <mergeCell ref="F14:G14"/>
    <mergeCell ref="C18:E18"/>
    <mergeCell ref="F18:G18"/>
    <mergeCell ref="C15:E15"/>
    <mergeCell ref="F15:G15"/>
    <mergeCell ref="E32:F32"/>
    <mergeCell ref="G32:H32"/>
    <mergeCell ref="F22:G22"/>
    <mergeCell ref="A1:H1"/>
    <mergeCell ref="A2:H2"/>
    <mergeCell ref="C12:E12"/>
    <mergeCell ref="F12:G12"/>
    <mergeCell ref="C13:E13"/>
    <mergeCell ref="F13:G13"/>
  </mergeCells>
  <printOptions horizontalCentered="1"/>
  <pageMargins left="0.19685039370078741" right="0.15748031496062992" top="0.19685039370078741" bottom="0.19685039370078741" header="0.19685039370078741" footer="0.23622047244094491"/>
  <pageSetup paperSize="9" scale="80" orientation="portrait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Смета КЛ 10 кВ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Валерия</cp:lastModifiedBy>
  <cp:lastPrinted>2024-03-07T07:52:04Z</cp:lastPrinted>
  <dcterms:created xsi:type="dcterms:W3CDTF">2021-08-17T09:44:11Z</dcterms:created>
  <dcterms:modified xsi:type="dcterms:W3CDTF">2024-03-07T08:58:58Z</dcterms:modified>
</cp:coreProperties>
</file>