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FA34AE13-06BB-4850-BC1C-54A8739DD70C}" xr6:coauthVersionLast="47" xr6:coauthVersionMax="47" xr10:uidLastSave="{00000000-0000-0000-0000-000000000000}"/>
  <bookViews>
    <workbookView xWindow="-120" yWindow="-120" windowWidth="29040" windowHeight="15840" tabRatio="859" firstSheet="6"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30" i="57" l="1"/>
  <c r="C24" i="57" s="1"/>
  <c r="E34" i="57"/>
  <c r="G33" i="57"/>
  <c r="G34" i="57"/>
  <c r="G35" i="57"/>
  <c r="G36" i="57"/>
  <c r="G37" i="57"/>
  <c r="G38" i="57"/>
  <c r="G39" i="57"/>
  <c r="G40" i="57"/>
  <c r="G41" i="57"/>
  <c r="G42" i="57"/>
  <c r="G43" i="57"/>
  <c r="G44" i="57"/>
  <c r="G45" i="57"/>
  <c r="G46" i="57"/>
  <c r="G47" i="57"/>
  <c r="G48" i="57"/>
  <c r="G50" i="57"/>
  <c r="G51" i="57"/>
  <c r="G53" i="57"/>
  <c r="G54" i="57"/>
  <c r="G55" i="57"/>
  <c r="G57" i="57"/>
  <c r="G58" i="57"/>
  <c r="G59" i="57"/>
  <c r="G60" i="57"/>
  <c r="G61" i="57"/>
  <c r="G62" i="57"/>
  <c r="G64" i="57"/>
  <c r="G25" i="57"/>
  <c r="G26" i="57"/>
  <c r="G28" i="57"/>
  <c r="G29" i="57"/>
  <c r="F23" i="57"/>
  <c r="G23" i="57" s="1"/>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E23" i="57"/>
  <c r="E41" i="57"/>
  <c r="C101" i="58"/>
  <c r="D101" i="58" s="1"/>
  <c r="E101" i="58" s="1"/>
  <c r="F101" i="58" s="1"/>
  <c r="B81" i="58" l="1"/>
  <c r="G24" i="57"/>
  <c r="G30" i="57"/>
  <c r="B24" i="58"/>
  <c r="E33" i="57"/>
  <c r="G32" i="57"/>
  <c r="E32" i="57"/>
  <c r="G31" i="57"/>
  <c r="E31" i="57"/>
  <c r="X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33" i="57" l="1"/>
  <c r="AB41" i="57"/>
  <c r="C67" i="58" l="1"/>
  <c r="B34" i="58"/>
  <c r="J61" i="58" s="1"/>
  <c r="R61" i="58" s="1"/>
  <c r="B28" i="58"/>
  <c r="H60" i="58" s="1"/>
  <c r="N60" i="58" s="1"/>
  <c r="B49" i="58"/>
  <c r="B58" i="58" s="1"/>
  <c r="AB32" i="57"/>
  <c r="AB31" i="57"/>
  <c r="AB34" i="57"/>
  <c r="AB30" i="57"/>
  <c r="D67" i="58" l="1"/>
  <c r="C65" i="58"/>
  <c r="C59" i="58" s="1"/>
  <c r="C66" i="58" s="1"/>
  <c r="B66" i="58"/>
  <c r="B68" i="58" s="1"/>
  <c r="B75" i="58" s="1"/>
  <c r="B80" i="58"/>
  <c r="E30" i="57"/>
  <c r="Z61" i="58"/>
  <c r="T60" i="58"/>
  <c r="B25" i="53"/>
  <c r="B70" i="58" l="1"/>
  <c r="B71" i="58" s="1"/>
  <c r="D65" i="58"/>
  <c r="D59" i="58" s="1"/>
  <c r="D66" i="58" s="1"/>
  <c r="Z60" i="58"/>
  <c r="B78" i="58"/>
  <c r="C49" i="7"/>
  <c r="B72" i="58" l="1"/>
  <c r="K33" i="57"/>
  <c r="C52" i="57"/>
  <c r="C49" i="57"/>
  <c r="E24" i="57"/>
  <c r="E52" i="57" l="1"/>
  <c r="G52" i="57"/>
  <c r="E49" i="57"/>
  <c r="G49" i="57"/>
  <c r="AB49" i="57"/>
  <c r="B27" i="53"/>
  <c r="C27" i="57"/>
  <c r="C48" i="7"/>
  <c r="C56" i="57"/>
  <c r="C63" i="57"/>
  <c r="B97" i="53"/>
  <c r="E27" i="57" l="1"/>
  <c r="G27" i="57"/>
  <c r="E63" i="57"/>
  <c r="G63" i="57"/>
  <c r="E56" i="57"/>
  <c r="G56" i="57"/>
  <c r="AB52" i="57"/>
  <c r="AB24" i="57"/>
  <c r="AB56" i="57"/>
  <c r="AB63" i="57"/>
  <c r="AB27" i="57"/>
  <c r="B24" i="53"/>
  <c r="B79" i="58" l="1"/>
  <c r="F64" i="57"/>
  <c r="F63" i="57"/>
  <c r="AA63" i="57" s="1"/>
  <c r="F62" i="57"/>
  <c r="F61" i="57"/>
  <c r="F60" i="57"/>
  <c r="F59" i="57"/>
  <c r="F58" i="57"/>
  <c r="F57" i="57"/>
  <c r="F56" i="57"/>
  <c r="AA56" i="57" s="1"/>
  <c r="F55" i="57"/>
  <c r="F54" i="57"/>
  <c r="F53" i="57"/>
  <c r="F52" i="57"/>
  <c r="AA52" i="57" s="1"/>
  <c r="F51" i="57"/>
  <c r="F50" i="57"/>
  <c r="F49" i="57"/>
  <c r="AA49" i="57" s="1"/>
  <c r="F48" i="57"/>
  <c r="F47" i="57"/>
  <c r="F46" i="57"/>
  <c r="F45" i="57"/>
  <c r="F44" i="57"/>
  <c r="F43" i="57"/>
  <c r="F42" i="57"/>
  <c r="F41" i="57"/>
  <c r="AA41" i="57" s="1"/>
  <c r="F40" i="57"/>
  <c r="F39" i="57"/>
  <c r="F38" i="57"/>
  <c r="F37" i="57"/>
  <c r="F36" i="57"/>
  <c r="F35" i="57"/>
  <c r="F34" i="57"/>
  <c r="AA34" i="57" s="1"/>
  <c r="F33" i="57"/>
  <c r="AA33" i="57" s="1"/>
  <c r="F32" i="57"/>
  <c r="AA32" i="57" s="1"/>
  <c r="F31" i="57"/>
  <c r="AA31" i="57" s="1"/>
  <c r="F30" i="57"/>
  <c r="AA30" i="57" s="1"/>
  <c r="F29" i="57"/>
  <c r="F28" i="57"/>
  <c r="F27" i="57"/>
  <c r="AA27" i="57" s="1"/>
  <c r="F26" i="57"/>
  <c r="F25" i="57"/>
  <c r="F24" i="57"/>
  <c r="X24" i="57"/>
  <c r="T24" i="57"/>
  <c r="P24" i="57"/>
  <c r="O24" i="57"/>
  <c r="L24" i="57"/>
  <c r="AA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F59" i="58"/>
  <c r="F66" i="58" s="1"/>
  <c r="F68" i="58" s="1"/>
  <c r="F76" i="58"/>
  <c r="G67" i="58"/>
  <c r="B87" i="58"/>
  <c r="B90" i="58" s="1"/>
  <c r="E70" i="58"/>
  <c r="E75" i="58"/>
  <c r="C72" i="58"/>
  <c r="C78" i="58"/>
  <c r="C83" i="58" s="1"/>
  <c r="A5" i="53"/>
  <c r="I79" i="58" l="1"/>
  <c r="D78" i="58"/>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K59" i="58" l="1"/>
  <c r="K66" i="58" s="1"/>
  <c r="H78" i="58"/>
  <c r="H83" i="58" s="1"/>
  <c r="H86" i="58" s="1"/>
  <c r="K76" i="58"/>
  <c r="L67" i="58"/>
  <c r="K68" i="58"/>
  <c r="I72" i="58"/>
  <c r="F86" i="58"/>
  <c r="G88" i="58"/>
  <c r="F88" i="58"/>
  <c r="F84" i="58"/>
  <c r="F89" i="58" s="1"/>
  <c r="G84" i="58"/>
  <c r="J75" i="58"/>
  <c r="J70" i="58"/>
  <c r="AB36" i="57"/>
  <c r="AB45" i="57"/>
  <c r="AB60" i="57"/>
  <c r="AB62" i="57"/>
  <c r="AB55" i="57"/>
  <c r="AB39" i="57"/>
  <c r="AB44" i="57"/>
  <c r="AB61" i="57"/>
  <c r="AB29" i="57"/>
  <c r="AB54" i="57"/>
  <c r="AB50" i="57"/>
  <c r="AB51" i="57"/>
  <c r="AB53" i="57"/>
  <c r="AB37" i="57"/>
  <c r="AB42" i="57"/>
  <c r="AB43" i="57"/>
  <c r="AB64" i="57"/>
  <c r="AB40" i="57"/>
  <c r="AB48" i="57"/>
  <c r="AB57" i="57"/>
  <c r="AB58" i="57"/>
  <c r="AB26" i="57"/>
  <c r="AB46" i="57"/>
  <c r="K35" i="57"/>
  <c r="AA35" i="57" s="1"/>
  <c r="K39" i="57"/>
  <c r="K44" i="57"/>
  <c r="AA44" i="57" s="1"/>
  <c r="K61" i="57"/>
  <c r="K29" i="57"/>
  <c r="K54" i="57"/>
  <c r="K50" i="57"/>
  <c r="AA50" i="57" s="1"/>
  <c r="K43" i="57"/>
  <c r="AA43" i="57" s="1"/>
  <c r="K47" i="57"/>
  <c r="K64" i="57"/>
  <c r="K40" i="57"/>
  <c r="K48" i="57"/>
  <c r="K57" i="57"/>
  <c r="K58" i="57"/>
  <c r="K26" i="57"/>
  <c r="K46" i="57"/>
  <c r="K51" i="57"/>
  <c r="AA51" i="57" s="1"/>
  <c r="K36" i="57"/>
  <c r="K53" i="57"/>
  <c r="AA53" i="57" s="1"/>
  <c r="K25" i="57"/>
  <c r="AA25" i="57" s="1"/>
  <c r="K37" i="57"/>
  <c r="K45" i="57"/>
  <c r="K42" i="57"/>
  <c r="AA42" i="57" s="1"/>
  <c r="K59" i="57"/>
  <c r="AA59" i="57" s="1"/>
  <c r="K60" i="57"/>
  <c r="K28" i="57"/>
  <c r="K62" i="57"/>
  <c r="K38" i="57"/>
  <c r="AA38" i="57" s="1"/>
  <c r="K55" i="57"/>
  <c r="F24" i="15"/>
  <c r="C52" i="15"/>
  <c r="E52" i="15" s="1"/>
  <c r="F52" i="15"/>
  <c r="I78" i="58" l="1"/>
  <c r="I83" i="58" s="1"/>
  <c r="I86" i="58" s="1"/>
  <c r="I87" i="58" s="1"/>
  <c r="H84" i="58"/>
  <c r="AA47" i="57"/>
  <c r="AA29" i="57"/>
  <c r="G89" i="58"/>
  <c r="AA28" i="57"/>
  <c r="AA40" i="57"/>
  <c r="AA57" i="57"/>
  <c r="AA39" i="57"/>
  <c r="AA26" i="57"/>
  <c r="L59" i="58"/>
  <c r="L66" i="58" s="1"/>
  <c r="H88" i="58"/>
  <c r="I84" i="58"/>
  <c r="AA61" i="57"/>
  <c r="AB47" i="57"/>
  <c r="AB35" i="57"/>
  <c r="AB38" i="57"/>
  <c r="AB28" i="57"/>
  <c r="AB59" i="57"/>
  <c r="AB25" i="57"/>
  <c r="I88" i="58"/>
  <c r="M67" i="58"/>
  <c r="L68" i="58"/>
  <c r="L76" i="58"/>
  <c r="AA37" i="57"/>
  <c r="AA54" i="57"/>
  <c r="AA60" i="57"/>
  <c r="AA36" i="57"/>
  <c r="AA46" i="57"/>
  <c r="AA58" i="57"/>
  <c r="AA48" i="57"/>
  <c r="AA64" i="57"/>
  <c r="H87" i="58"/>
  <c r="F87" i="58"/>
  <c r="F90" i="58" s="1"/>
  <c r="G87" i="58"/>
  <c r="AA55" i="57"/>
  <c r="AA62" i="57"/>
  <c r="AA45" i="57"/>
  <c r="J71" i="58"/>
  <c r="H89" i="58"/>
  <c r="K70" i="58"/>
  <c r="K75" i="58"/>
  <c r="B22" i="53"/>
  <c r="A15" i="53"/>
  <c r="B21" i="53" s="1"/>
  <c r="A12" i="53"/>
  <c r="A9" i="53"/>
  <c r="B60" i="53"/>
  <c r="B83" i="53"/>
  <c r="B82" i="53" s="1"/>
  <c r="B81" i="53"/>
  <c r="B80" i="53" s="1"/>
  <c r="B58" i="53"/>
  <c r="B41" i="53"/>
  <c r="B32" i="53"/>
  <c r="B72" i="53"/>
  <c r="J78" i="58" l="1"/>
  <c r="J83" i="58" s="1"/>
  <c r="J86" i="58" s="1"/>
  <c r="I89" i="58"/>
  <c r="G90" i="58"/>
  <c r="M65" i="58"/>
  <c r="M59" i="58" s="1"/>
  <c r="M66" i="58" s="1"/>
  <c r="M68" i="58" s="1"/>
  <c r="J72" i="58"/>
  <c r="H90" i="58"/>
  <c r="L75" i="58"/>
  <c r="L70" i="58"/>
  <c r="K71" i="58"/>
  <c r="I90" i="58"/>
  <c r="M76" i="58"/>
  <c r="N67" i="58"/>
  <c r="B30" i="53"/>
  <c r="B34" i="53"/>
  <c r="B47" i="53"/>
  <c r="B55" i="53"/>
  <c r="B68" i="53"/>
  <c r="B38" i="53"/>
  <c r="B43" i="53"/>
  <c r="B51" i="53"/>
  <c r="B64" i="53"/>
  <c r="J88" i="58" l="1"/>
  <c r="J84" i="58"/>
  <c r="J89" i="58" s="1"/>
  <c r="K78" i="58"/>
  <c r="K83" i="58" s="1"/>
  <c r="K84" i="58" s="1"/>
  <c r="K89" i="58" s="1"/>
  <c r="N65" i="58"/>
  <c r="N59" i="58" s="1"/>
  <c r="N66" i="58" s="1"/>
  <c r="N68" i="58" s="1"/>
  <c r="O67" i="58"/>
  <c r="N76" i="58"/>
  <c r="K86" i="58"/>
  <c r="K87"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<sst xmlns="http://schemas.openxmlformats.org/spreadsheetml/2006/main" count="1524" uniqueCount="612">
  <si>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</si>
  <si>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</si>
  <si>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</si>
  <si>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</si>
  <si>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</si>
  <si>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</si>
  <si>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</si>
  <si>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</si>
  <si>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</si>
  <si>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</si>
  <si>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</si>
  <si>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</si>
  <si>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</si>
  <si>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</si>
  <si>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</si>
  <si>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</si>
  <si>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</si>
  <si>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</si>
  <si>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</si>
  <si>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</si>
  <si>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</si>
  <si>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</si>
  <si>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</si>
  <si>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</si>
  <si>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</si>
  <si>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</si>
  <si>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</si>
  <si>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</si>
  <si>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</si>
  <si>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</si>
  <si>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</si>
  <si>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</si>
  <si>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</si>
  <si>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</si>
  <si>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</si>
  <si>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</si>
  <si>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</si>
  <si>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</si>
  <si>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</si>
  <si>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</si>
  <si>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</si>
  <si>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</si>
  <si>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</si>
  <si>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</si>
  <si>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</si>
  <si>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</si>
  <si>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</si>
  <si>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</si>
  <si>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</si>
  <si>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</si>
  <si>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</si>
  <si>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</si>
  <si>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</si>
  <si>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</si>
  <si>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</si>
  <si>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</si>
  <si>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</si>
  <si>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</si>
  <si>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</si>
  <si>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</si>
  <si>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</si>
  <si>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</si>
  <si>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</si>
  <si>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</si>
  <si>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</si>
  <si>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</si>
  <si>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</si>
  <si>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</si>
  <si>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</si>
  <si>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</si>
  <si>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</si>
  <si>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</si>
  <si>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</si>
  <si>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</si>
  <si>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</si>
  <si>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</si>
  <si>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</si>
  <si>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</si>
  <si>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</si>
  <si>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</si>
  <si>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</si>
  <si>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</si>
  <si>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</si>
  <si>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</si>
  <si>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</si>
  <si>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</si>
  <si>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</si>
  <si>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</si>
  <si>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</si>
  <si>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</si>
  <si>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</si>
  <si>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</si>
  <si>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</si>
  <si>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</si>
  <si>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</si>
  <si>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</si>
  <si>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</si>
  <si>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</si>
  <si>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</si>
  <si>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</si>
  <si>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</si>
  <si>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</si>
  <si>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</si>
  <si>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</si>
  <si>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</si>
  <si>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</si>
  <si>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</si>
  <si>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</si>
  <si>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</si>
  <si>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</si>
  <si>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</si>
  <si>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</si>
  <si>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</si>
  <si>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</si>
  <si>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</si>
  <si>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</si>
  <si>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</si>
  <si>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</si>
  <si>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</si>
  <si>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</si>
  <si>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</si>
  <si>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</si>
  <si>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</si>
  <si>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</si>
  <si>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</si>
  <si>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</si>
  <si>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</si>
  <si>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</si>
  <si>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</si>
  <si>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</si>
  <si>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</si>
  <si>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</si>
  <si>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</si>
  <si>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</si>
  <si>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</si>
  <si>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</si>
  <si>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</si>
  <si>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</si>
  <si>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</si>
  <si>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</si>
  <si>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</si>
  <si>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</si>
  <si>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</si>
  <si>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</si>
  <si>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</si>
  <si>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</si>
  <si>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</si>
  <si>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</si>
  <si>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</si>
  <si>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</si>
  <si>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</si>
  <si>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</si>
  <si>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</si>
  <si>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</si>
  <si>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</si>
  <si>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</si>
  <si>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</si>
  <si>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</si>
  <si>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</si>
  <si>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</si>
  <si>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</si>
  <si>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</si>
  <si>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</si>
  <si>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</si>
  <si>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</si>
  <si>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</si>
  <si>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</si>
  <si>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</si>
  <si>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</si>
  <si>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</si>
  <si>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</si>
  <si>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</si>
  <si>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</si>
  <si>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</si>
  <si>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</si>
  <si>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</si>
  <si>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</si>
  <si>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</si>
  <si>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</si>
  <si>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</si>
  <si>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</si>
  <si>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</si>
  <si>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</si>
  <si>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</si>
  <si>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</si>
  <si>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</si>
  <si>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</si>
  <si>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</si>
  <si>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</si>
  <si>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</si>
  <si>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</si>
  <si>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</si>
  <si>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</si>
  <si>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</si>
  <si>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</si>
  <si>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</si>
  <si>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</si>
  <si>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</si>
  <si>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</si>
  <si>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</si>
  <si>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</si>
  <si>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</si>
  <si>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</si>
  <si>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</si>
  <si>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</si>
  <si>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</si>
  <si>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</si>
  <si>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</si>
  <si>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</si>
  <si>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</si>
  <si>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</si>
  <si>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</si>
  <si>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</si>
  <si>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</si>
  <si>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</si>
  <si>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</si>
  <si>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</si>
  <si>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</si>
  <si>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</si>
  <si>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</si>
  <si>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</si>
  <si>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</si>
  <si>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</si>
  <si>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</si>
  <si>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</si>
  <si>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</si>
  <si>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</si>
  <si>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</si>
  <si>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</si>
  <si>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</si>
  <si>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</si>
  <si>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</si>
  <si>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</si>
  <si>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</si>
  <si>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</si>
  <si>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</si>
  <si>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</si>
  <si>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</si>
  <si>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</si>
  <si>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</si>
  <si>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</si>
  <si>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</si>
  <si>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</si>
  <si>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</si>
  <si>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</si>
  <si>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</si>
  <si>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</si>
  <si>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</si>
  <si>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</si>
  <si>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</si>
  <si>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</si>
  <si>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</si>
  <si>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</si>
  <si>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</si>
  <si>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</si>
  <si>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</si>
  <si>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</si>
  <si>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</si>
  <si>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</si>
  <si>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</si>
  <si>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</si>
  <si>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</si>
  <si>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</si>
  <si>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</si>
  <si>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</si>
  <si>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</si>
  <si>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</si>
  <si>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</si>
  <si>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</si>
  <si>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</si>
  <si>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</si>
  <si>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</si>
  <si>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</si>
  <si>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</si>
  <si>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</si>
  <si>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</si>
  <si>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</si>
  <si>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</si>
  <si>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</si>
  <si>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</si>
  <si>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</si>
  <si>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</si>
  <si>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</si>
  <si>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</si>
  <si>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</si>
  <si>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</si>
  <si>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</si>
  <si>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</si>
  <si>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</si>
  <si>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</si>
  <si>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</si>
  <si>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</si>
  <si>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</si>
  <si>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</si>
  <si>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</si>
  <si>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</si>
  <si>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</si>
  <si>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</si>
  <si>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</si>
  <si>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</si>
  <si>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</si>
  <si>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</si>
  <si>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</si>
  <si>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</si>
  <si>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</si>
  <si>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</si>
  <si>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</si>
  <si>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</si>
  <si>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</si>
  <si>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</si>
  <si>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</si>
  <si>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</si>
  <si>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</si>
  <si>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</si>
  <si>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</si>
  <si>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</si>
  <si>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</si>
  <si>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</si>
  <si>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</si>
  <si>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</si>
  <si>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</si>
  <si>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</si>
  <si>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</si>
  <si>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</si>
  <si>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</si>
  <si>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</si>
  <si>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</si>
  <si>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</si>
  <si>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</si>
  <si>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</si>
  <si>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</si>
  <si>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</si>
  <si>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</si>
  <si>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</si>
  <si>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</si>
  <si>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</si>
  <si>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</si>
  <si>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</si>
  <si>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</si>
  <si>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</si>
  <si>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</si>
  <si>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</si>
  <si>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</si>
  <si>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</si>
  <si>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</si>
  <si>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</si>
  <si>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</si>
  <si>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</si>
  <si>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</si>
  <si>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</si>
  <si>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</si>
  <si>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</si>
  <si>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</si>
  <si>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</si>
  <si>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</si>
  <si>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</si>
  <si>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</si>
  <si>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</si>
  <si>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</si>
  <si>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</si>
  <si>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</si>
  <si>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</si>
  <si>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</si>
  <si>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</si>
  <si>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</si>
  <si>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</si>
  <si>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</si>
  <si>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</si>
  <si>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</si>
  <si>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</si>
  <si>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</si>
  <si>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</si>
  <si>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</si>
  <si>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</si>
  <si>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</si>
  <si>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</si>
  <si>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</si>
  <si>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</si>
  <si>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</si>
  <si>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</si>
  <si>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</si>
  <si>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</si>
  <si>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</si>
  <si>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</si>
  <si>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</si>
  <si>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</si>
  <si>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</si>
  <si>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</si>
  <si>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</si>
  <si>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</si>
  <si>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</si>
  <si>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</si>
  <si>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</si>
  <si>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</si>
  <si>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</si>
  <si>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</si>
  <si>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</si>
  <si>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</si>
  <si>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</si>
  <si>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</si>
  <si>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</si>
  <si>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</si>
  <si>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</si>
  <si>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</si>
  <si>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</si>
  <si>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</si>
  <si>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</si>
  <si>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</si>
  <si>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</si>
  <si>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</si>
  <si>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</si>
  <si>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</si>
  <si>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</si>
  <si>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</si>
  <si>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</si>
  <si>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</si>
  <si>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</si>
  <si>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</si>
  <si>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</si>
  <si>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</si>
  <si>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</si>
  <si>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</si>
  <si>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</si>
  <si>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</si>
  <si>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</si>
  <si>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</si>
  <si>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</si>
  <si>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</si>
  <si>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</si>
  <si>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</si>
  <si>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</si>
  <si>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</si>
  <si>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</si>
  <si>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</si>
  <si>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</si>
  <si>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</si>
  <si>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</si>
  <si>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</si>
  <si>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</si>
  <si>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</si>
  <si>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</si>
  <si>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</si>
  <si>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</si>
  <si>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</si>
  <si>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</si>
  <si>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</si>
  <si>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</si>
  <si>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</si>
  <si>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</si>
  <si>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</si>
  <si>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</si>
  <si>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</si>
  <si>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</si>
  <si>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</si>
  <si>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</si>
  <si>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</si>
  <si>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</si>
  <si>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</si>
  <si>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</si>
  <si>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</si>
  <si>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</si>
  <si>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</si>
  <si>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</si>
  <si>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</si>
  <si>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</si>
  <si>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</si>
  <si>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</si>
  <si>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</si>
  <si>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</si>
  <si>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</si>
  <si>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</si>
  <si>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</si>
  <si>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</si>
  <si>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</si>
  <si>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</si>
  <si>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</si>
  <si>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</si>
  <si>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</si>
  <si>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</si>
  <si>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</si>
  <si>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</si>
  <si>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</si>
  <si>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</si>
  <si>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</si>
  <si>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</si>
  <si>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</si>
  <si>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</si>
  <si>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</si>
  <si>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</si>
  <si>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</si>
  <si>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</si>
  <si>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</si>
  <si>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</si>
  <si>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</si>
  <si>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</si>
  <si>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</si>
  <si>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</si>
  <si>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</si>
  <si>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</si>
  <si>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</si>
  <si>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</si>
  <si>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</si>
  <si>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</si>
  <si>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</si>
  <si>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</si>
  <si>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</si>
  <si>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</si>
  <si>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</si>
  <si>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</si>
  <si>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</si>
  <si>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</si>
  <si>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</si>
  <si>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</si>
  <si>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</si>
  <si>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</si>
  <si>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</si>
  <si>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</si>
  <si>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</si>
  <si>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</si>
  <si>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</si>
  <si>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</si>
  <si>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</si>
  <si>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</si>
  <si>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</si>
  <si>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</si>
  <si>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</si>
  <si>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</si>
  <si>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</si>
  <si>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</si>
  <si>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</si>
  <si>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</si>
  <si>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</si>
  <si>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</si>
  <si>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</si>
  <si>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</si>
  <si>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</si>
  <si>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</si>
  <si>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</si>
  <si>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</si>
  <si>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</si>
  <si>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</si>
  <si>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</si>
  <si>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</si>
  <si>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</si>
  <si>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</si>
  <si>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</si>
  <si>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</si>
  <si>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</si>
  <si>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</si>
  <si>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</si>
  <si>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</si>
  <si>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</si>
  <si>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</si>
  <si>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</si>
  <si>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</si>
  <si>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</si>
  <si>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</si>
  <si>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</si>
  <si>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</si>
  <si>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</si>
  <si>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</si>
  <si>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</si>
  <si>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</si>
  <si>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</si>
  <si>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</si>
  <si>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</si>
  <si>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</si>
  <si>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</si>
  <si>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</si>
  <si>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</si>
  <si>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</si>
  <si>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</si>
  <si>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</si>
  <si>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</si>
  <si>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</si>
  <si>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</si>
  <si>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</si>
  <si>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</si>
  <si>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</si>
  <si>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</si>
  <si>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</si>
  <si>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</si>
  <si>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</si>
  <si>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</si>
  <si>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</si>
  <si>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</si>
  <si>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</si>
  <si>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</si>
  <si>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</si>
  <si>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</si>
  <si>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</si>
  <si>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</si>
  <si>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</si>
  <si>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</si>
  <si>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</si>
  <si>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</si>
  <si>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</si>
  <si>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</si>
  <si>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</si>
  <si>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</si>
  <si>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</si>
  <si>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</si>
  <si>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</si>
  <si>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</si>
  <si>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</si>
  <si>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</si>
  <si>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</si>
  <si>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</si>
  <si>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План 2024</t>
  </si>
  <si>
    <t xml:space="preserve"> по состоянию на 01.01.2024</t>
  </si>
  <si>
    <t xml:space="preserve">Реконструкция КЛ 10 кВ от ТП-994 до ТП-996 2 сек.с заменой  кабеля на кабель большего сечения, протяженностью 0,180 км </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</si>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</sst>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68" xfId="2" applyFont="1" applyBorder="1" applyAlignment="1">
      <alignment horizontal="center" vertical="center"/>
    </xf>
    <xf numFmtId="0" fontId="42" fillId="0" borderId="2"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601</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572</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602</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4" t="s">
        <v>610</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6" t="str">
        <f>'1. паспорт местоположение'!A12:C12</f>
        <v>O 24-14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83" t="s">
        <v>181</v>
      </c>
      <c r="D20" s="383"/>
      <c r="E20" s="385" t="s">
        <v>180</v>
      </c>
      <c r="F20" s="385"/>
      <c r="G20" s="391" t="s">
        <v>561</v>
      </c>
      <c r="H20" s="380" t="s">
        <v>551</v>
      </c>
      <c r="I20" s="381"/>
      <c r="J20" s="381"/>
      <c r="K20" s="381"/>
      <c r="L20" s="380" t="s">
        <v>552</v>
      </c>
      <c r="M20" s="381"/>
      <c r="N20" s="381"/>
      <c r="O20" s="381"/>
      <c r="P20" s="380" t="s">
        <v>553</v>
      </c>
      <c r="Q20" s="381"/>
      <c r="R20" s="381"/>
      <c r="S20" s="381"/>
      <c r="T20" s="380" t="s">
        <v>554</v>
      </c>
      <c r="U20" s="381"/>
      <c r="V20" s="381"/>
      <c r="W20" s="381"/>
      <c r="X20" s="380" t="s">
        <v>555</v>
      </c>
      <c r="Y20" s="381"/>
      <c r="Z20" s="381"/>
      <c r="AA20" s="381"/>
      <c r="AB20" s="387" t="s">
        <v>179</v>
      </c>
      <c r="AC20" s="388"/>
      <c r="AD20" s="58"/>
      <c r="AE20" s="58"/>
      <c r="AF20" s="58"/>
    </row>
    <row r="21" spans="1:32" ht="99.75" customHeight="1" x14ac:dyDescent="0.25">
      <c r="A21" s="376"/>
      <c r="B21" s="376"/>
      <c r="C21" s="383"/>
      <c r="D21" s="383"/>
      <c r="E21" s="385"/>
      <c r="F21" s="385"/>
      <c r="G21" s="392"/>
      <c r="H21" s="382" t="s">
        <v>1</v>
      </c>
      <c r="I21" s="382"/>
      <c r="J21" s="382" t="s">
        <v>550</v>
      </c>
      <c r="K21" s="382"/>
      <c r="L21" s="382" t="s">
        <v>1</v>
      </c>
      <c r="M21" s="382"/>
      <c r="N21" s="382" t="s">
        <v>550</v>
      </c>
      <c r="O21" s="382"/>
      <c r="P21" s="382" t="s">
        <v>1</v>
      </c>
      <c r="Q21" s="382"/>
      <c r="R21" s="382" t="s">
        <v>178</v>
      </c>
      <c r="S21" s="382"/>
      <c r="T21" s="382" t="s">
        <v>1</v>
      </c>
      <c r="U21" s="382"/>
      <c r="V21" s="382" t="s">
        <v>178</v>
      </c>
      <c r="W21" s="382"/>
      <c r="X21" s="382" t="s">
        <v>1</v>
      </c>
      <c r="Y21" s="382"/>
      <c r="Z21" s="382" t="s">
        <v>178</v>
      </c>
      <c r="AA21" s="382"/>
      <c r="AB21" s="389"/>
      <c r="AC21" s="390"/>
    </row>
    <row r="22" spans="1:32" ht="89.25" customHeight="1" x14ac:dyDescent="0.25">
      <c r="A22" s="377"/>
      <c r="B22" s="377"/>
      <c r="C22" s="149" t="s">
        <v>1</v>
      </c>
      <c r="D22" s="149" t="s">
        <v>178</v>
      </c>
      <c r="E22" s="155" t="s">
        <v>557</v>
      </c>
      <c r="F22" s="57" t="s">
        <v>562</v>
      </c>
      <c r="G22" s="393"/>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6"/>
      <c r="C66" s="396"/>
      <c r="D66" s="396"/>
      <c r="E66" s="396"/>
      <c r="F66" s="396"/>
      <c r="G66" s="396"/>
      <c r="H66" s="396"/>
      <c r="I66" s="39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396"/>
      <c r="G68" s="396"/>
      <c r="H68" s="396"/>
      <c r="I68" s="396"/>
      <c r="J68" s="46"/>
      <c r="K68" s="46"/>
    </row>
    <row r="70" spans="1:28" ht="36.75" customHeight="1" x14ac:dyDescent="0.25">
      <c r="B70" s="396"/>
      <c r="C70" s="396"/>
      <c r="D70" s="396"/>
      <c r="E70" s="396"/>
      <c r="F70" s="396"/>
      <c r="G70" s="396"/>
      <c r="H70" s="396"/>
      <c r="I70" s="396"/>
      <c r="J70" s="46"/>
      <c r="K70" s="46"/>
    </row>
    <row r="71" spans="1:28" x14ac:dyDescent="0.25">
      <c r="N71" s="47"/>
    </row>
    <row r="72" spans="1:28" ht="51" customHeight="1" x14ac:dyDescent="0.25">
      <c r="B72" s="396"/>
      <c r="C72" s="396"/>
      <c r="D72" s="396"/>
      <c r="E72" s="396"/>
      <c r="F72" s="396"/>
      <c r="G72" s="396"/>
      <c r="H72" s="396"/>
      <c r="I72" s="396"/>
      <c r="J72" s="46"/>
      <c r="K72" s="46"/>
      <c r="N72" s="47"/>
    </row>
    <row r="73" spans="1:28" ht="32.25" customHeight="1" x14ac:dyDescent="0.25">
      <c r="B73" s="396"/>
      <c r="C73" s="396"/>
      <c r="D73" s="396"/>
      <c r="E73" s="396"/>
      <c r="F73" s="396"/>
      <c r="G73" s="396"/>
      <c r="H73" s="396"/>
      <c r="I73" s="396"/>
      <c r="J73" s="46"/>
      <c r="K73" s="46"/>
    </row>
    <row r="74" spans="1:28" ht="51.75" customHeight="1" x14ac:dyDescent="0.25">
      <c r="B74" s="396"/>
      <c r="C74" s="396"/>
      <c r="D74" s="396"/>
      <c r="E74" s="396"/>
      <c r="F74" s="396"/>
      <c r="G74" s="396"/>
      <c r="H74" s="396"/>
      <c r="I74" s="396"/>
      <c r="J74" s="46"/>
      <c r="K74" s="46"/>
    </row>
    <row r="75" spans="1:28" ht="21.75" customHeight="1" x14ac:dyDescent="0.25">
      <c r="B75" s="394"/>
      <c r="C75" s="394"/>
      <c r="D75" s="394"/>
      <c r="E75" s="394"/>
      <c r="F75" s="394"/>
      <c r="G75" s="394"/>
      <c r="H75" s="394"/>
      <c r="I75" s="394"/>
      <c r="J75" s="45"/>
      <c r="K75" s="45"/>
    </row>
    <row r="76" spans="1:28" ht="23.25" customHeight="1" x14ac:dyDescent="0.25"/>
    <row r="77" spans="1:28" ht="18.75" customHeight="1" x14ac:dyDescent="0.25">
      <c r="B77" s="395"/>
      <c r="C77" s="395"/>
      <c r="D77" s="395"/>
      <c r="E77" s="395"/>
      <c r="F77" s="395"/>
      <c r="G77" s="395"/>
      <c r="H77" s="395"/>
      <c r="I77" s="39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topLeftCell="A10" zoomScale="70" zoomScaleNormal="70" zoomScaleSheetLayoutView="70" workbookViewId="0">
      <selection activeCell="J32" sqref="J3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8.42578125" style="43" customWidth="1"/>
    <col min="6" max="6" width="12" style="43" customWidth="1"/>
    <col min="7" max="14" width="9.28515625" style="43" customWidth="1"/>
    <col min="15" max="16" width="8" style="43" customWidth="1"/>
    <col min="17" max="18" width="8.5703125" style="43" customWidth="1"/>
    <col min="19" max="20" width="8" style="43" customWidth="1"/>
    <col min="21" max="22" width="8.5703125" style="43" customWidth="1"/>
    <col min="23" max="24" width="8" style="43" customWidth="1"/>
    <col min="25" max="25" width="8.42578125" style="43" customWidth="1"/>
    <col min="26" max="26" width="8.5703125" style="43" customWidth="1"/>
    <col min="27" max="27" width="13.140625" style="43" customWidth="1"/>
    <col min="28" max="28" width="24.85546875" style="43" customWidth="1"/>
    <col min="29" max="16384" width="9.140625" style="43"/>
  </cols>
  <sheetData>
    <row r="1" spans="1:28" ht="18.75" x14ac:dyDescent="0.25">
      <c r="AB1" s="28" t="s">
        <v>65</v>
      </c>
    </row>
    <row r="2" spans="1:28" ht="18.75" x14ac:dyDescent="0.3">
      <c r="AB2" s="12" t="s">
        <v>7</v>
      </c>
    </row>
    <row r="3" spans="1:28" ht="18.75" x14ac:dyDescent="0.3">
      <c r="AB3" s="12" t="s">
        <v>64</v>
      </c>
    </row>
    <row r="4" spans="1:28" ht="18.75" customHeight="1" x14ac:dyDescent="0.25">
      <c r="A4" s="316" t="str">
        <f>'6.1. Паспорт сетевой график'!A5:K5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row>
    <row r="5" spans="1:28" ht="18.75" x14ac:dyDescent="0.3">
      <c r="AB5" s="12"/>
    </row>
    <row r="6" spans="1:28" ht="18.75" x14ac:dyDescent="0.25">
      <c r="A6" s="399" t="s">
        <v>6</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row>
    <row r="7" spans="1:28" ht="18.75" x14ac:dyDescent="0.25">
      <c r="A7" s="305"/>
      <c r="B7" s="305"/>
      <c r="C7" s="305"/>
      <c r="D7" s="305"/>
      <c r="E7" s="305"/>
      <c r="F7" s="305"/>
      <c r="G7" s="178"/>
      <c r="H7" s="178"/>
      <c r="I7" s="178"/>
      <c r="J7" s="178"/>
      <c r="K7" s="178"/>
      <c r="L7" s="178"/>
      <c r="M7" s="178"/>
      <c r="N7" s="178"/>
      <c r="O7" s="178"/>
      <c r="P7" s="178"/>
      <c r="Q7" s="178"/>
      <c r="R7" s="178"/>
      <c r="S7" s="178"/>
      <c r="T7" s="178"/>
      <c r="U7" s="178"/>
      <c r="V7" s="178"/>
      <c r="W7" s="178"/>
      <c r="X7" s="178"/>
      <c r="Y7" s="178"/>
      <c r="Z7" s="178"/>
      <c r="AA7" s="178"/>
      <c r="AB7" s="178"/>
    </row>
    <row r="8" spans="1:28" x14ac:dyDescent="0.25">
      <c r="A8" s="400" t="str">
        <f>'6.1. Паспорт сетевой график'!A9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row>
    <row r="9" spans="1:28"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row>
    <row r="10" spans="1:28" ht="18.75" x14ac:dyDescent="0.25">
      <c r="A10" s="305"/>
      <c r="B10" s="305"/>
      <c r="C10" s="305"/>
      <c r="D10" s="305"/>
      <c r="E10" s="305"/>
      <c r="F10" s="305"/>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x14ac:dyDescent="0.25">
      <c r="A11" s="400" t="str">
        <f>'6.1. Паспорт сетевой график'!A12</f>
        <v>O 24-14</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row>
    <row r="12" spans="1:28"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row>
    <row r="13" spans="1:28" ht="16.5" customHeight="1" x14ac:dyDescent="0.3">
      <c r="A13" s="179"/>
      <c r="B13" s="179"/>
      <c r="C13" s="179"/>
      <c r="D13" s="179"/>
      <c r="E13" s="179"/>
      <c r="F13" s="179"/>
      <c r="G13" s="59"/>
      <c r="H13" s="59"/>
      <c r="I13" s="59"/>
      <c r="J13" s="59"/>
      <c r="K13" s="59"/>
      <c r="L13" s="59"/>
      <c r="M13" s="59"/>
      <c r="N13" s="59"/>
      <c r="O13" s="59"/>
      <c r="P13" s="59"/>
      <c r="Q13" s="59"/>
      <c r="R13" s="59"/>
      <c r="S13" s="59"/>
      <c r="T13" s="59"/>
      <c r="U13" s="59"/>
      <c r="V13" s="59"/>
      <c r="W13" s="59"/>
      <c r="X13" s="59"/>
      <c r="Y13" s="59"/>
      <c r="Z13" s="59"/>
      <c r="AA13" s="59"/>
      <c r="AB13" s="59"/>
    </row>
    <row r="14" spans="1:28" ht="36" customHeight="1" x14ac:dyDescent="0.25">
      <c r="A14" s="325" t="str">
        <f>'6.1. Паспорт сетевой график'!A15</f>
        <v xml:space="preserve">Реконструкция КЛ 10 кВ от ТП-994 до ТП-996 2 сек.с заменой  кабеля на кабель большего сечения, протяженностью 0,180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row>
    <row r="15" spans="1:28"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row>
    <row r="18" spans="1:35"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row>
    <row r="20" spans="1:35" ht="33" customHeight="1" x14ac:dyDescent="0.25">
      <c r="A20" s="375" t="s">
        <v>183</v>
      </c>
      <c r="B20" s="375" t="s">
        <v>182</v>
      </c>
      <c r="C20" s="401" t="s">
        <v>181</v>
      </c>
      <c r="D20" s="401"/>
      <c r="E20" s="397" t="s">
        <v>180</v>
      </c>
      <c r="F20" s="375" t="s">
        <v>608</v>
      </c>
      <c r="G20" s="402">
        <v>2025</v>
      </c>
      <c r="H20" s="403"/>
      <c r="I20" s="403"/>
      <c r="J20" s="403"/>
      <c r="K20" s="402">
        <v>2026</v>
      </c>
      <c r="L20" s="403"/>
      <c r="M20" s="403"/>
      <c r="N20" s="403"/>
      <c r="O20" s="402">
        <v>2027</v>
      </c>
      <c r="P20" s="403"/>
      <c r="Q20" s="403"/>
      <c r="R20" s="403"/>
      <c r="S20" s="402">
        <v>2028</v>
      </c>
      <c r="T20" s="403"/>
      <c r="U20" s="403"/>
      <c r="V20" s="403"/>
      <c r="W20" s="402">
        <v>2029</v>
      </c>
      <c r="X20" s="403"/>
      <c r="Y20" s="403"/>
      <c r="Z20" s="403"/>
      <c r="AA20" s="404" t="s">
        <v>179</v>
      </c>
      <c r="AB20" s="404"/>
      <c r="AC20" s="58"/>
      <c r="AD20" s="58"/>
      <c r="AE20" s="58"/>
    </row>
    <row r="21" spans="1:35" ht="99.75" customHeight="1" x14ac:dyDescent="0.25">
      <c r="A21" s="376"/>
      <c r="B21" s="376"/>
      <c r="C21" s="401"/>
      <c r="D21" s="401"/>
      <c r="E21" s="398"/>
      <c r="F21" s="376"/>
      <c r="G21" s="401" t="s">
        <v>1</v>
      </c>
      <c r="H21" s="401"/>
      <c r="I21" s="401" t="s">
        <v>178</v>
      </c>
      <c r="J21" s="401"/>
      <c r="K21" s="401" t="s">
        <v>1</v>
      </c>
      <c r="L21" s="401"/>
      <c r="M21" s="401" t="s">
        <v>178</v>
      </c>
      <c r="N21" s="401"/>
      <c r="O21" s="401" t="s">
        <v>1</v>
      </c>
      <c r="P21" s="401"/>
      <c r="Q21" s="401" t="s">
        <v>178</v>
      </c>
      <c r="R21" s="401"/>
      <c r="S21" s="401" t="s">
        <v>1</v>
      </c>
      <c r="T21" s="401"/>
      <c r="U21" s="401" t="s">
        <v>178</v>
      </c>
      <c r="V21" s="401"/>
      <c r="W21" s="401" t="s">
        <v>1</v>
      </c>
      <c r="X21" s="401"/>
      <c r="Y21" s="401" t="s">
        <v>178</v>
      </c>
      <c r="Z21" s="401"/>
      <c r="AA21" s="404"/>
      <c r="AB21" s="404"/>
    </row>
    <row r="22" spans="1:35" ht="89.25" customHeight="1" x14ac:dyDescent="0.25">
      <c r="A22" s="377"/>
      <c r="B22" s="377"/>
      <c r="C22" s="149" t="s">
        <v>1</v>
      </c>
      <c r="D22" s="149" t="s">
        <v>178</v>
      </c>
      <c r="E22" s="57" t="s">
        <v>609</v>
      </c>
      <c r="F22" s="377"/>
      <c r="G22" s="180" t="s">
        <v>404</v>
      </c>
      <c r="H22" s="180" t="s">
        <v>405</v>
      </c>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49" t="s">
        <v>1</v>
      </c>
      <c r="AB22" s="149" t="s">
        <v>567</v>
      </c>
    </row>
    <row r="23" spans="1:35" ht="19.5" customHeight="1" x14ac:dyDescent="0.25">
      <c r="A23" s="309">
        <v>1</v>
      </c>
      <c r="B23" s="309">
        <v>2</v>
      </c>
      <c r="C23" s="309">
        <v>3</v>
      </c>
      <c r="D23" s="309">
        <v>4</v>
      </c>
      <c r="E23" s="309">
        <f>D23+1</f>
        <v>5</v>
      </c>
      <c r="F23" s="309">
        <f t="shared" ref="F23:AB23" si="0">E23+1</f>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row>
    <row r="24" spans="1:35" ht="47.25" customHeight="1" x14ac:dyDescent="0.25">
      <c r="A24" s="181">
        <v>1</v>
      </c>
      <c r="B24" s="182" t="s">
        <v>177</v>
      </c>
      <c r="C24" s="183">
        <f>C30*1.2</f>
        <v>1.048937175372</v>
      </c>
      <c r="D24" s="186" t="s">
        <v>556</v>
      </c>
      <c r="E24" s="186">
        <f>C24</f>
        <v>1.048937175372</v>
      </c>
      <c r="F24" s="183">
        <f>'6.2. Паспорт фин осв ввод утв'!P24</f>
        <v>0</v>
      </c>
      <c r="G24" s="186">
        <f>C24</f>
        <v>1.048937175372</v>
      </c>
      <c r="H24" s="186">
        <v>4</v>
      </c>
      <c r="I24" s="186" t="s">
        <v>556</v>
      </c>
      <c r="J24" s="186" t="s">
        <v>556</v>
      </c>
      <c r="K24" s="183">
        <v>0</v>
      </c>
      <c r="L24" s="183">
        <f t="shared" ref="L24:X24" si="1">SUM(L25:L29)</f>
        <v>0</v>
      </c>
      <c r="M24" s="186" t="s">
        <v>556</v>
      </c>
      <c r="N24" s="186" t="s">
        <v>556</v>
      </c>
      <c r="O24" s="183">
        <f t="shared" si="1"/>
        <v>0</v>
      </c>
      <c r="P24" s="183">
        <f t="shared" si="1"/>
        <v>0</v>
      </c>
      <c r="Q24" s="186" t="s">
        <v>556</v>
      </c>
      <c r="R24" s="186" t="s">
        <v>556</v>
      </c>
      <c r="S24" s="183">
        <v>0</v>
      </c>
      <c r="T24" s="183">
        <f t="shared" si="1"/>
        <v>0</v>
      </c>
      <c r="U24" s="186" t="s">
        <v>556</v>
      </c>
      <c r="V24" s="186" t="s">
        <v>556</v>
      </c>
      <c r="W24" s="183">
        <v>0</v>
      </c>
      <c r="X24" s="183">
        <f t="shared" si="1"/>
        <v>0</v>
      </c>
      <c r="Y24" s="186" t="s">
        <v>556</v>
      </c>
      <c r="Z24" s="186" t="s">
        <v>556</v>
      </c>
      <c r="AA24" s="183">
        <f t="shared" ref="AA24:AA64" si="2">F24+G24+K24+O24+S24+W24</f>
        <v>1.048937175372</v>
      </c>
      <c r="AB24" s="190">
        <f>SUM(Y24,U24,Q24,M24,I24)</f>
        <v>0</v>
      </c>
    </row>
    <row r="25" spans="1:35" ht="24" customHeight="1" x14ac:dyDescent="0.25">
      <c r="A25" s="184" t="s">
        <v>176</v>
      </c>
      <c r="B25" s="185" t="s">
        <v>175</v>
      </c>
      <c r="C25" s="183">
        <f>'6.2. Паспорт фин осв ввод утв'!C25</f>
        <v>0</v>
      </c>
      <c r="D25" s="186" t="s">
        <v>556</v>
      </c>
      <c r="E25" s="186">
        <f t="shared" ref="E25:E64" si="3">C25</f>
        <v>0</v>
      </c>
      <c r="F25" s="186">
        <f>'6.2. Паспорт фин осв ввод утв'!P25</f>
        <v>0</v>
      </c>
      <c r="G25" s="186">
        <f t="shared" ref="G25:G64" si="4">C25</f>
        <v>0</v>
      </c>
      <c r="H25" s="186">
        <v>0</v>
      </c>
      <c r="I25" s="186" t="s">
        <v>556</v>
      </c>
      <c r="J25" s="186" t="s">
        <v>556</v>
      </c>
      <c r="K25" s="183">
        <f>C25</f>
        <v>0</v>
      </c>
      <c r="L25" s="186">
        <v>0</v>
      </c>
      <c r="M25" s="186" t="s">
        <v>556</v>
      </c>
      <c r="N25" s="186" t="s">
        <v>556</v>
      </c>
      <c r="O25" s="186">
        <v>0</v>
      </c>
      <c r="P25" s="186">
        <v>0</v>
      </c>
      <c r="Q25" s="186" t="s">
        <v>556</v>
      </c>
      <c r="R25" s="186" t="s">
        <v>556</v>
      </c>
      <c r="S25" s="183">
        <v>0</v>
      </c>
      <c r="T25" s="186">
        <v>0</v>
      </c>
      <c r="U25" s="186" t="s">
        <v>556</v>
      </c>
      <c r="V25" s="186" t="s">
        <v>556</v>
      </c>
      <c r="W25" s="183">
        <v>0</v>
      </c>
      <c r="X25" s="186">
        <v>0</v>
      </c>
      <c r="Y25" s="186" t="s">
        <v>556</v>
      </c>
      <c r="Z25" s="186" t="s">
        <v>556</v>
      </c>
      <c r="AA25" s="183">
        <f t="shared" si="2"/>
        <v>0</v>
      </c>
      <c r="AB25" s="190">
        <f t="shared" ref="AB25:AB64" si="5">SUM(Y25,U25,Q25,M25,I25)</f>
        <v>0</v>
      </c>
    </row>
    <row r="26" spans="1:35" x14ac:dyDescent="0.25">
      <c r="A26" s="184" t="s">
        <v>174</v>
      </c>
      <c r="B26" s="185" t="s">
        <v>173</v>
      </c>
      <c r="C26" s="183">
        <f>'6.2. Паспорт фин осв ввод утв'!C26</f>
        <v>0</v>
      </c>
      <c r="D26" s="186" t="s">
        <v>556</v>
      </c>
      <c r="E26" s="186">
        <f t="shared" si="3"/>
        <v>0</v>
      </c>
      <c r="F26" s="186">
        <f>'6.2. Паспорт фин осв ввод утв'!P26</f>
        <v>0</v>
      </c>
      <c r="G26" s="186">
        <f t="shared" si="4"/>
        <v>0</v>
      </c>
      <c r="H26" s="186">
        <v>0</v>
      </c>
      <c r="I26" s="186" t="s">
        <v>556</v>
      </c>
      <c r="J26" s="186" t="s">
        <v>556</v>
      </c>
      <c r="K26" s="183">
        <f>C26</f>
        <v>0</v>
      </c>
      <c r="L26" s="186">
        <v>0</v>
      </c>
      <c r="M26" s="186" t="s">
        <v>556</v>
      </c>
      <c r="N26" s="186" t="s">
        <v>556</v>
      </c>
      <c r="O26" s="186">
        <v>0</v>
      </c>
      <c r="P26" s="186">
        <v>0</v>
      </c>
      <c r="Q26" s="186" t="s">
        <v>556</v>
      </c>
      <c r="R26" s="186" t="s">
        <v>556</v>
      </c>
      <c r="S26" s="183">
        <v>0</v>
      </c>
      <c r="T26" s="186">
        <v>0</v>
      </c>
      <c r="U26" s="186" t="s">
        <v>556</v>
      </c>
      <c r="V26" s="186" t="s">
        <v>556</v>
      </c>
      <c r="W26" s="183">
        <v>0</v>
      </c>
      <c r="X26" s="186">
        <v>0</v>
      </c>
      <c r="Y26" s="186" t="s">
        <v>556</v>
      </c>
      <c r="Z26" s="186" t="s">
        <v>556</v>
      </c>
      <c r="AA26" s="183">
        <f t="shared" si="2"/>
        <v>0</v>
      </c>
      <c r="AB26" s="190">
        <f t="shared" si="5"/>
        <v>0</v>
      </c>
    </row>
    <row r="27" spans="1:35" ht="31.5" x14ac:dyDescent="0.25">
      <c r="A27" s="184" t="s">
        <v>172</v>
      </c>
      <c r="B27" s="185" t="s">
        <v>360</v>
      </c>
      <c r="C27" s="183">
        <f>C24</f>
        <v>1.048937175372</v>
      </c>
      <c r="D27" s="186" t="s">
        <v>556</v>
      </c>
      <c r="E27" s="186">
        <f t="shared" si="3"/>
        <v>1.048937175372</v>
      </c>
      <c r="F27" s="186">
        <f>'6.2. Паспорт фин осв ввод утв'!P27</f>
        <v>0</v>
      </c>
      <c r="G27" s="186">
        <f t="shared" si="4"/>
        <v>1.048937175372</v>
      </c>
      <c r="H27" s="186">
        <v>4</v>
      </c>
      <c r="I27" s="186" t="s">
        <v>556</v>
      </c>
      <c r="J27" s="186" t="s">
        <v>556</v>
      </c>
      <c r="K27" s="183">
        <v>0</v>
      </c>
      <c r="L27" s="186">
        <v>0</v>
      </c>
      <c r="M27" s="186" t="s">
        <v>556</v>
      </c>
      <c r="N27" s="186" t="s">
        <v>556</v>
      </c>
      <c r="O27" s="186">
        <v>0</v>
      </c>
      <c r="P27" s="186">
        <v>0</v>
      </c>
      <c r="Q27" s="186" t="s">
        <v>556</v>
      </c>
      <c r="R27" s="186" t="s">
        <v>556</v>
      </c>
      <c r="S27" s="183">
        <v>0</v>
      </c>
      <c r="T27" s="186">
        <v>0</v>
      </c>
      <c r="U27" s="186" t="s">
        <v>556</v>
      </c>
      <c r="V27" s="186" t="s">
        <v>556</v>
      </c>
      <c r="W27" s="183">
        <v>0</v>
      </c>
      <c r="X27" s="186">
        <v>0</v>
      </c>
      <c r="Y27" s="186" t="s">
        <v>556</v>
      </c>
      <c r="Z27" s="186" t="s">
        <v>556</v>
      </c>
      <c r="AA27" s="183">
        <f t="shared" si="2"/>
        <v>1.048937175372</v>
      </c>
      <c r="AB27" s="190">
        <f t="shared" si="5"/>
        <v>0</v>
      </c>
    </row>
    <row r="28" spans="1:35" x14ac:dyDescent="0.25">
      <c r="A28" s="184" t="s">
        <v>171</v>
      </c>
      <c r="B28" s="185" t="s">
        <v>568</v>
      </c>
      <c r="C28" s="183">
        <f>'6.2. Паспорт фин осв ввод утв'!C28</f>
        <v>0</v>
      </c>
      <c r="D28" s="186" t="s">
        <v>556</v>
      </c>
      <c r="E28" s="186">
        <f t="shared" si="3"/>
        <v>0</v>
      </c>
      <c r="F28" s="186">
        <f>'6.2. Паспорт фин осв ввод утв'!P28</f>
        <v>0</v>
      </c>
      <c r="G28" s="186">
        <f t="shared" si="4"/>
        <v>0</v>
      </c>
      <c r="H28" s="186">
        <v>0</v>
      </c>
      <c r="I28" s="186" t="s">
        <v>556</v>
      </c>
      <c r="J28" s="186" t="s">
        <v>556</v>
      </c>
      <c r="K28" s="183">
        <f>C28</f>
        <v>0</v>
      </c>
      <c r="L28" s="186">
        <v>0</v>
      </c>
      <c r="M28" s="186" t="s">
        <v>556</v>
      </c>
      <c r="N28" s="186" t="s">
        <v>556</v>
      </c>
      <c r="O28" s="186">
        <v>0</v>
      </c>
      <c r="P28" s="186">
        <v>0</v>
      </c>
      <c r="Q28" s="186" t="s">
        <v>556</v>
      </c>
      <c r="R28" s="186" t="s">
        <v>556</v>
      </c>
      <c r="S28" s="183">
        <v>0</v>
      </c>
      <c r="T28" s="186">
        <v>0</v>
      </c>
      <c r="U28" s="186" t="s">
        <v>556</v>
      </c>
      <c r="V28" s="186" t="s">
        <v>556</v>
      </c>
      <c r="W28" s="183">
        <v>0</v>
      </c>
      <c r="X28" s="186">
        <v>0</v>
      </c>
      <c r="Y28" s="186" t="s">
        <v>556</v>
      </c>
      <c r="Z28" s="186" t="s">
        <v>556</v>
      </c>
      <c r="AA28" s="183">
        <f t="shared" si="2"/>
        <v>0</v>
      </c>
      <c r="AB28" s="190">
        <f t="shared" si="5"/>
        <v>0</v>
      </c>
    </row>
    <row r="29" spans="1:35" x14ac:dyDescent="0.25">
      <c r="A29" s="184" t="s">
        <v>169</v>
      </c>
      <c r="B29" s="56" t="s">
        <v>168</v>
      </c>
      <c r="C29" s="183">
        <f>'6.2. Паспорт фин осв ввод утв'!C29</f>
        <v>0</v>
      </c>
      <c r="D29" s="186" t="s">
        <v>556</v>
      </c>
      <c r="E29" s="186">
        <f t="shared" si="3"/>
        <v>0</v>
      </c>
      <c r="F29" s="186">
        <f>'6.2. Паспорт фин осв ввод утв'!P29</f>
        <v>0</v>
      </c>
      <c r="G29" s="186">
        <f t="shared" si="4"/>
        <v>0</v>
      </c>
      <c r="H29" s="186">
        <v>0</v>
      </c>
      <c r="I29" s="186" t="s">
        <v>556</v>
      </c>
      <c r="J29" s="186" t="s">
        <v>556</v>
      </c>
      <c r="K29" s="183">
        <f>C29</f>
        <v>0</v>
      </c>
      <c r="L29" s="186">
        <v>0</v>
      </c>
      <c r="M29" s="186" t="s">
        <v>556</v>
      </c>
      <c r="N29" s="186" t="s">
        <v>556</v>
      </c>
      <c r="O29" s="186">
        <v>0</v>
      </c>
      <c r="P29" s="186">
        <v>0</v>
      </c>
      <c r="Q29" s="186" t="s">
        <v>556</v>
      </c>
      <c r="R29" s="186" t="s">
        <v>556</v>
      </c>
      <c r="S29" s="183">
        <v>0</v>
      </c>
      <c r="T29" s="186">
        <v>0</v>
      </c>
      <c r="U29" s="186" t="s">
        <v>556</v>
      </c>
      <c r="V29" s="186" t="s">
        <v>556</v>
      </c>
      <c r="W29" s="183">
        <v>0</v>
      </c>
      <c r="X29" s="186">
        <v>0</v>
      </c>
      <c r="Y29" s="186" t="s">
        <v>556</v>
      </c>
      <c r="Z29" s="186" t="s">
        <v>556</v>
      </c>
      <c r="AA29" s="183">
        <f t="shared" si="2"/>
        <v>0</v>
      </c>
      <c r="AB29" s="190">
        <f t="shared" si="5"/>
        <v>0</v>
      </c>
    </row>
    <row r="30" spans="1:35" s="306" customFormat="1" ht="47.25" x14ac:dyDescent="0.25">
      <c r="A30" s="181" t="s">
        <v>60</v>
      </c>
      <c r="B30" s="182" t="s">
        <v>167</v>
      </c>
      <c r="C30" s="183">
        <f>SUM(C31:C34)</f>
        <v>0.87411431281000007</v>
      </c>
      <c r="D30" s="186" t="s">
        <v>556</v>
      </c>
      <c r="E30" s="186">
        <f t="shared" si="3"/>
        <v>0.87411431281000007</v>
      </c>
      <c r="F30" s="183">
        <f>'6.2. Паспорт фин осв ввод утв'!P30</f>
        <v>0</v>
      </c>
      <c r="G30" s="186">
        <f t="shared" si="4"/>
        <v>0.87411431281000007</v>
      </c>
      <c r="H30" s="186">
        <v>4</v>
      </c>
      <c r="I30" s="186" t="s">
        <v>556</v>
      </c>
      <c r="J30" s="186" t="s">
        <v>556</v>
      </c>
      <c r="K30" s="183">
        <v>0</v>
      </c>
      <c r="L30" s="183">
        <v>0</v>
      </c>
      <c r="M30" s="186" t="s">
        <v>556</v>
      </c>
      <c r="N30" s="186" t="s">
        <v>556</v>
      </c>
      <c r="O30" s="183">
        <v>0</v>
      </c>
      <c r="P30" s="183">
        <v>0</v>
      </c>
      <c r="Q30" s="186" t="s">
        <v>556</v>
      </c>
      <c r="R30" s="186" t="s">
        <v>556</v>
      </c>
      <c r="S30" s="183">
        <v>0</v>
      </c>
      <c r="T30" s="183">
        <v>0</v>
      </c>
      <c r="U30" s="186" t="s">
        <v>556</v>
      </c>
      <c r="V30" s="186" t="s">
        <v>556</v>
      </c>
      <c r="W30" s="183">
        <v>0</v>
      </c>
      <c r="X30" s="183">
        <v>0</v>
      </c>
      <c r="Y30" s="186" t="s">
        <v>556</v>
      </c>
      <c r="Z30" s="186" t="s">
        <v>556</v>
      </c>
      <c r="AA30" s="183">
        <f t="shared" si="2"/>
        <v>0.87411431281000007</v>
      </c>
      <c r="AB30" s="190">
        <f t="shared" si="5"/>
        <v>0</v>
      </c>
      <c r="AD30" s="43"/>
      <c r="AE30" s="43"/>
      <c r="AF30" s="43"/>
      <c r="AG30" s="43"/>
      <c r="AH30" s="43"/>
      <c r="AI30" s="43"/>
    </row>
    <row r="31" spans="1:35" x14ac:dyDescent="0.25">
      <c r="A31" s="181" t="s">
        <v>166</v>
      </c>
      <c r="B31" s="185" t="s">
        <v>165</v>
      </c>
      <c r="C31" s="183">
        <v>5.6266263640000001E-2</v>
      </c>
      <c r="D31" s="186" t="s">
        <v>556</v>
      </c>
      <c r="E31" s="186">
        <f t="shared" si="3"/>
        <v>5.6266263640000001E-2</v>
      </c>
      <c r="F31" s="186">
        <f>'6.2. Паспорт фин осв ввод утв'!P31</f>
        <v>0</v>
      </c>
      <c r="G31" s="186">
        <f t="shared" si="4"/>
        <v>5.6266263640000001E-2</v>
      </c>
      <c r="H31" s="186">
        <v>1</v>
      </c>
      <c r="I31" s="186" t="s">
        <v>556</v>
      </c>
      <c r="J31" s="186" t="s">
        <v>556</v>
      </c>
      <c r="K31" s="183">
        <v>0</v>
      </c>
      <c r="L31" s="186">
        <v>0</v>
      </c>
      <c r="M31" s="186" t="s">
        <v>556</v>
      </c>
      <c r="N31" s="186" t="s">
        <v>556</v>
      </c>
      <c r="O31" s="186">
        <v>0</v>
      </c>
      <c r="P31" s="186">
        <v>0</v>
      </c>
      <c r="Q31" s="186" t="s">
        <v>556</v>
      </c>
      <c r="R31" s="186" t="s">
        <v>556</v>
      </c>
      <c r="S31" s="183">
        <v>0</v>
      </c>
      <c r="T31" s="186">
        <v>0</v>
      </c>
      <c r="U31" s="186" t="s">
        <v>556</v>
      </c>
      <c r="V31" s="186" t="s">
        <v>556</v>
      </c>
      <c r="W31" s="183">
        <v>0</v>
      </c>
      <c r="X31" s="186">
        <v>0</v>
      </c>
      <c r="Y31" s="186" t="s">
        <v>556</v>
      </c>
      <c r="Z31" s="186" t="s">
        <v>556</v>
      </c>
      <c r="AA31" s="183">
        <f t="shared" si="2"/>
        <v>5.6266263640000001E-2</v>
      </c>
      <c r="AB31" s="190">
        <f t="shared" si="5"/>
        <v>0</v>
      </c>
    </row>
    <row r="32" spans="1:35" ht="31.5" x14ac:dyDescent="0.25">
      <c r="A32" s="181" t="s">
        <v>164</v>
      </c>
      <c r="B32" s="185" t="s">
        <v>163</v>
      </c>
      <c r="C32" s="183">
        <v>0.73014546999000007</v>
      </c>
      <c r="D32" s="186" t="s">
        <v>556</v>
      </c>
      <c r="E32" s="186">
        <f t="shared" si="3"/>
        <v>0.73014546999000007</v>
      </c>
      <c r="F32" s="186">
        <f>'6.2. Паспорт фин осв ввод утв'!P32</f>
        <v>0</v>
      </c>
      <c r="G32" s="186">
        <f t="shared" si="4"/>
        <v>0.73014546999000007</v>
      </c>
      <c r="H32" s="186">
        <v>3</v>
      </c>
      <c r="I32" s="186" t="s">
        <v>556</v>
      </c>
      <c r="J32" s="186" t="s">
        <v>556</v>
      </c>
      <c r="K32" s="183">
        <v>0</v>
      </c>
      <c r="L32" s="186">
        <v>0</v>
      </c>
      <c r="M32" s="186" t="s">
        <v>556</v>
      </c>
      <c r="N32" s="186" t="s">
        <v>556</v>
      </c>
      <c r="O32" s="186">
        <v>0</v>
      </c>
      <c r="P32" s="186">
        <v>0</v>
      </c>
      <c r="Q32" s="186" t="s">
        <v>556</v>
      </c>
      <c r="R32" s="186" t="s">
        <v>556</v>
      </c>
      <c r="S32" s="183">
        <v>0</v>
      </c>
      <c r="T32" s="186">
        <v>0</v>
      </c>
      <c r="U32" s="186" t="s">
        <v>556</v>
      </c>
      <c r="V32" s="186" t="s">
        <v>556</v>
      </c>
      <c r="W32" s="183">
        <v>0</v>
      </c>
      <c r="X32" s="186">
        <v>0</v>
      </c>
      <c r="Y32" s="186" t="s">
        <v>556</v>
      </c>
      <c r="Z32" s="186" t="s">
        <v>556</v>
      </c>
      <c r="AA32" s="183">
        <f t="shared" si="2"/>
        <v>0.73014546999000007</v>
      </c>
      <c r="AB32" s="190">
        <f t="shared" si="5"/>
        <v>0</v>
      </c>
    </row>
    <row r="33" spans="1:28" x14ac:dyDescent="0.25">
      <c r="A33" s="181" t="s">
        <v>162</v>
      </c>
      <c r="B33" s="185" t="s">
        <v>161</v>
      </c>
      <c r="C33" s="183">
        <v>0</v>
      </c>
      <c r="D33" s="186" t="s">
        <v>556</v>
      </c>
      <c r="E33" s="186">
        <f t="shared" si="3"/>
        <v>0</v>
      </c>
      <c r="F33" s="186">
        <f>'6.2. Паспорт фин осв ввод утв'!P33</f>
        <v>0</v>
      </c>
      <c r="G33" s="186">
        <f t="shared" si="4"/>
        <v>0</v>
      </c>
      <c r="H33" s="186">
        <v>3</v>
      </c>
      <c r="I33" s="186" t="s">
        <v>556</v>
      </c>
      <c r="J33" s="186" t="s">
        <v>556</v>
      </c>
      <c r="K33" s="183">
        <f>C33</f>
        <v>0</v>
      </c>
      <c r="L33" s="186">
        <v>0</v>
      </c>
      <c r="M33" s="186" t="s">
        <v>556</v>
      </c>
      <c r="N33" s="186" t="s">
        <v>556</v>
      </c>
      <c r="O33" s="186">
        <v>0</v>
      </c>
      <c r="P33" s="186">
        <v>0</v>
      </c>
      <c r="Q33" s="186" t="s">
        <v>556</v>
      </c>
      <c r="R33" s="186" t="s">
        <v>556</v>
      </c>
      <c r="S33" s="183">
        <v>0</v>
      </c>
      <c r="T33" s="186">
        <v>0</v>
      </c>
      <c r="U33" s="186" t="s">
        <v>556</v>
      </c>
      <c r="V33" s="186" t="s">
        <v>556</v>
      </c>
      <c r="W33" s="183">
        <v>0</v>
      </c>
      <c r="X33" s="186">
        <v>0</v>
      </c>
      <c r="Y33" s="186" t="s">
        <v>556</v>
      </c>
      <c r="Z33" s="186" t="s">
        <v>556</v>
      </c>
      <c r="AA33" s="183">
        <f t="shared" si="2"/>
        <v>0</v>
      </c>
      <c r="AB33" s="190">
        <f t="shared" si="5"/>
        <v>0</v>
      </c>
    </row>
    <row r="34" spans="1:28" x14ac:dyDescent="0.25">
      <c r="A34" s="181" t="s">
        <v>160</v>
      </c>
      <c r="B34" s="185" t="s">
        <v>159</v>
      </c>
      <c r="C34" s="183">
        <v>8.7702579180000004E-2</v>
      </c>
      <c r="D34" s="186" t="s">
        <v>556</v>
      </c>
      <c r="E34" s="186">
        <f t="shared" si="3"/>
        <v>8.7702579180000004E-2</v>
      </c>
      <c r="F34" s="186">
        <f>'6.2. Паспорт фин осв ввод утв'!P34</f>
        <v>0</v>
      </c>
      <c r="G34" s="186">
        <f t="shared" si="4"/>
        <v>8.7702579180000004E-2</v>
      </c>
      <c r="H34" s="186">
        <v>4</v>
      </c>
      <c r="I34" s="186" t="s">
        <v>556</v>
      </c>
      <c r="J34" s="186" t="s">
        <v>556</v>
      </c>
      <c r="K34" s="183">
        <v>0</v>
      </c>
      <c r="L34" s="186">
        <v>0</v>
      </c>
      <c r="M34" s="186" t="s">
        <v>556</v>
      </c>
      <c r="N34" s="186" t="s">
        <v>556</v>
      </c>
      <c r="O34" s="186">
        <v>0</v>
      </c>
      <c r="P34" s="186">
        <v>0</v>
      </c>
      <c r="Q34" s="186" t="s">
        <v>556</v>
      </c>
      <c r="R34" s="186" t="s">
        <v>556</v>
      </c>
      <c r="S34" s="183">
        <v>0</v>
      </c>
      <c r="T34" s="186">
        <v>0</v>
      </c>
      <c r="U34" s="186" t="s">
        <v>556</v>
      </c>
      <c r="V34" s="186" t="s">
        <v>556</v>
      </c>
      <c r="W34" s="183">
        <v>0</v>
      </c>
      <c r="X34" s="186">
        <v>0</v>
      </c>
      <c r="Y34" s="186" t="s">
        <v>556</v>
      </c>
      <c r="Z34" s="186" t="s">
        <v>556</v>
      </c>
      <c r="AA34" s="183">
        <f t="shared" si="2"/>
        <v>8.7702579180000004E-2</v>
      </c>
      <c r="AB34" s="190">
        <f t="shared" si="5"/>
        <v>0</v>
      </c>
    </row>
    <row r="35" spans="1:28" s="306" customFormat="1" ht="31.5" x14ac:dyDescent="0.25">
      <c r="A35" s="181" t="s">
        <v>59</v>
      </c>
      <c r="B35" s="182" t="s">
        <v>158</v>
      </c>
      <c r="C35" s="183">
        <f>'6.2. Паспорт фин осв ввод утв'!C35</f>
        <v>0</v>
      </c>
      <c r="D35" s="186" t="s">
        <v>556</v>
      </c>
      <c r="E35" s="186">
        <f t="shared" si="3"/>
        <v>0</v>
      </c>
      <c r="F35" s="183">
        <f>'6.2. Паспорт фин осв ввод утв'!P35</f>
        <v>0</v>
      </c>
      <c r="G35" s="186">
        <f t="shared" si="4"/>
        <v>0</v>
      </c>
      <c r="H35" s="183">
        <v>0</v>
      </c>
      <c r="I35" s="186" t="s">
        <v>556</v>
      </c>
      <c r="J35" s="186" t="s">
        <v>556</v>
      </c>
      <c r="K35" s="183">
        <f t="shared" ref="K35:K40" si="6">C35</f>
        <v>0</v>
      </c>
      <c r="L35" s="183">
        <v>0</v>
      </c>
      <c r="M35" s="186" t="s">
        <v>556</v>
      </c>
      <c r="N35" s="186" t="s">
        <v>556</v>
      </c>
      <c r="O35" s="183">
        <v>0</v>
      </c>
      <c r="P35" s="183">
        <v>0</v>
      </c>
      <c r="Q35" s="186" t="s">
        <v>556</v>
      </c>
      <c r="R35" s="186" t="s">
        <v>556</v>
      </c>
      <c r="S35" s="183">
        <v>0</v>
      </c>
      <c r="T35" s="183">
        <v>0</v>
      </c>
      <c r="U35" s="186" t="s">
        <v>556</v>
      </c>
      <c r="V35" s="186" t="s">
        <v>556</v>
      </c>
      <c r="W35" s="183">
        <v>0</v>
      </c>
      <c r="X35" s="183">
        <v>0</v>
      </c>
      <c r="Y35" s="186" t="s">
        <v>556</v>
      </c>
      <c r="Z35" s="186" t="s">
        <v>556</v>
      </c>
      <c r="AA35" s="183">
        <f t="shared" si="2"/>
        <v>0</v>
      </c>
      <c r="AB35" s="190">
        <f t="shared" si="5"/>
        <v>0</v>
      </c>
    </row>
    <row r="36" spans="1:28" ht="31.5" x14ac:dyDescent="0.25">
      <c r="A36" s="184" t="s">
        <v>157</v>
      </c>
      <c r="B36" s="187" t="s">
        <v>156</v>
      </c>
      <c r="C36" s="183">
        <f>'6.2. Паспорт фин осв ввод утв'!C36</f>
        <v>0</v>
      </c>
      <c r="D36" s="186" t="s">
        <v>556</v>
      </c>
      <c r="E36" s="186">
        <f t="shared" si="3"/>
        <v>0</v>
      </c>
      <c r="F36" s="186">
        <f>'6.2. Паспорт фин осв ввод утв'!P36</f>
        <v>0</v>
      </c>
      <c r="G36" s="186">
        <f t="shared" si="4"/>
        <v>0</v>
      </c>
      <c r="H36" s="186">
        <v>0</v>
      </c>
      <c r="I36" s="186" t="s">
        <v>556</v>
      </c>
      <c r="J36" s="186" t="s">
        <v>556</v>
      </c>
      <c r="K36" s="183">
        <f t="shared" si="6"/>
        <v>0</v>
      </c>
      <c r="L36" s="186">
        <v>0</v>
      </c>
      <c r="M36" s="186" t="s">
        <v>556</v>
      </c>
      <c r="N36" s="186" t="s">
        <v>556</v>
      </c>
      <c r="O36" s="186">
        <v>0</v>
      </c>
      <c r="P36" s="186">
        <v>0</v>
      </c>
      <c r="Q36" s="186" t="s">
        <v>556</v>
      </c>
      <c r="R36" s="186" t="s">
        <v>556</v>
      </c>
      <c r="S36" s="183">
        <v>0</v>
      </c>
      <c r="T36" s="186">
        <v>0</v>
      </c>
      <c r="U36" s="186" t="s">
        <v>556</v>
      </c>
      <c r="V36" s="186" t="s">
        <v>556</v>
      </c>
      <c r="W36" s="183">
        <v>0</v>
      </c>
      <c r="X36" s="186">
        <v>0</v>
      </c>
      <c r="Y36" s="186" t="s">
        <v>556</v>
      </c>
      <c r="Z36" s="186" t="s">
        <v>556</v>
      </c>
      <c r="AA36" s="183">
        <f t="shared" si="2"/>
        <v>0</v>
      </c>
      <c r="AB36" s="190">
        <f t="shared" si="5"/>
        <v>0</v>
      </c>
    </row>
    <row r="37" spans="1:28" x14ac:dyDescent="0.25">
      <c r="A37" s="184" t="s">
        <v>155</v>
      </c>
      <c r="B37" s="187" t="s">
        <v>145</v>
      </c>
      <c r="C37" s="183">
        <f>'6.2. Паспорт фин осв ввод утв'!C37</f>
        <v>0</v>
      </c>
      <c r="D37" s="186" t="s">
        <v>556</v>
      </c>
      <c r="E37" s="186">
        <f t="shared" si="3"/>
        <v>0</v>
      </c>
      <c r="F37" s="186">
        <f>'6.2. Паспорт фин осв ввод утв'!P37</f>
        <v>0</v>
      </c>
      <c r="G37" s="186">
        <f t="shared" si="4"/>
        <v>0</v>
      </c>
      <c r="H37" s="186">
        <v>0</v>
      </c>
      <c r="I37" s="186" t="s">
        <v>556</v>
      </c>
      <c r="J37" s="186" t="s">
        <v>556</v>
      </c>
      <c r="K37" s="183">
        <f t="shared" si="6"/>
        <v>0</v>
      </c>
      <c r="L37" s="186">
        <v>0</v>
      </c>
      <c r="M37" s="186" t="s">
        <v>556</v>
      </c>
      <c r="N37" s="186" t="s">
        <v>556</v>
      </c>
      <c r="O37" s="186">
        <v>0</v>
      </c>
      <c r="P37" s="186">
        <v>0</v>
      </c>
      <c r="Q37" s="186" t="s">
        <v>556</v>
      </c>
      <c r="R37" s="186" t="s">
        <v>556</v>
      </c>
      <c r="S37" s="183">
        <v>0</v>
      </c>
      <c r="T37" s="186">
        <v>0</v>
      </c>
      <c r="U37" s="186" t="s">
        <v>556</v>
      </c>
      <c r="V37" s="186" t="s">
        <v>556</v>
      </c>
      <c r="W37" s="183">
        <v>0</v>
      </c>
      <c r="X37" s="186">
        <v>0</v>
      </c>
      <c r="Y37" s="186" t="s">
        <v>556</v>
      </c>
      <c r="Z37" s="186" t="s">
        <v>556</v>
      </c>
      <c r="AA37" s="183">
        <f t="shared" si="2"/>
        <v>0</v>
      </c>
      <c r="AB37" s="190">
        <f t="shared" si="5"/>
        <v>0</v>
      </c>
    </row>
    <row r="38" spans="1:28" x14ac:dyDescent="0.25">
      <c r="A38" s="184" t="s">
        <v>154</v>
      </c>
      <c r="B38" s="187" t="s">
        <v>143</v>
      </c>
      <c r="C38" s="183">
        <f>'6.2. Паспорт фин осв ввод утв'!C38</f>
        <v>0</v>
      </c>
      <c r="D38" s="186" t="s">
        <v>556</v>
      </c>
      <c r="E38" s="186">
        <f t="shared" si="3"/>
        <v>0</v>
      </c>
      <c r="F38" s="186">
        <f>'6.2. Паспорт фин осв ввод утв'!P38</f>
        <v>0</v>
      </c>
      <c r="G38" s="186">
        <f t="shared" si="4"/>
        <v>0</v>
      </c>
      <c r="H38" s="186">
        <v>0</v>
      </c>
      <c r="I38" s="186" t="s">
        <v>556</v>
      </c>
      <c r="J38" s="186" t="s">
        <v>556</v>
      </c>
      <c r="K38" s="183">
        <f t="shared" si="6"/>
        <v>0</v>
      </c>
      <c r="L38" s="186">
        <v>0</v>
      </c>
      <c r="M38" s="186" t="s">
        <v>556</v>
      </c>
      <c r="N38" s="186" t="s">
        <v>556</v>
      </c>
      <c r="O38" s="186">
        <v>0</v>
      </c>
      <c r="P38" s="186">
        <v>0</v>
      </c>
      <c r="Q38" s="186" t="s">
        <v>556</v>
      </c>
      <c r="R38" s="186" t="s">
        <v>556</v>
      </c>
      <c r="S38" s="183">
        <v>0</v>
      </c>
      <c r="T38" s="186">
        <v>0</v>
      </c>
      <c r="U38" s="186" t="s">
        <v>556</v>
      </c>
      <c r="V38" s="186" t="s">
        <v>556</v>
      </c>
      <c r="W38" s="183">
        <v>0</v>
      </c>
      <c r="X38" s="186">
        <v>0</v>
      </c>
      <c r="Y38" s="186" t="s">
        <v>556</v>
      </c>
      <c r="Z38" s="186" t="s">
        <v>556</v>
      </c>
      <c r="AA38" s="183">
        <f t="shared" si="2"/>
        <v>0</v>
      </c>
      <c r="AB38" s="190">
        <f t="shared" si="5"/>
        <v>0</v>
      </c>
    </row>
    <row r="39" spans="1:28" ht="31.5" x14ac:dyDescent="0.25">
      <c r="A39" s="184" t="s">
        <v>153</v>
      </c>
      <c r="B39" s="185" t="s">
        <v>141</v>
      </c>
      <c r="C39" s="183">
        <f>'6.2. Паспорт фин осв ввод утв'!C39</f>
        <v>0</v>
      </c>
      <c r="D39" s="186" t="s">
        <v>556</v>
      </c>
      <c r="E39" s="186">
        <f t="shared" si="3"/>
        <v>0</v>
      </c>
      <c r="F39" s="186">
        <f>'6.2. Паспорт фин осв ввод утв'!P39</f>
        <v>0</v>
      </c>
      <c r="G39" s="186">
        <f t="shared" si="4"/>
        <v>0</v>
      </c>
      <c r="H39" s="186">
        <v>0</v>
      </c>
      <c r="I39" s="186" t="s">
        <v>556</v>
      </c>
      <c r="J39" s="186" t="s">
        <v>556</v>
      </c>
      <c r="K39" s="183">
        <f t="shared" si="6"/>
        <v>0</v>
      </c>
      <c r="L39" s="186">
        <v>0</v>
      </c>
      <c r="M39" s="186" t="s">
        <v>556</v>
      </c>
      <c r="N39" s="186" t="s">
        <v>556</v>
      </c>
      <c r="O39" s="186">
        <v>0</v>
      </c>
      <c r="P39" s="186">
        <v>0</v>
      </c>
      <c r="Q39" s="186" t="s">
        <v>556</v>
      </c>
      <c r="R39" s="186" t="s">
        <v>556</v>
      </c>
      <c r="S39" s="183">
        <v>0</v>
      </c>
      <c r="T39" s="186">
        <v>0</v>
      </c>
      <c r="U39" s="186" t="s">
        <v>556</v>
      </c>
      <c r="V39" s="186" t="s">
        <v>556</v>
      </c>
      <c r="W39" s="183">
        <v>0</v>
      </c>
      <c r="X39" s="186">
        <v>0</v>
      </c>
      <c r="Y39" s="186" t="s">
        <v>556</v>
      </c>
      <c r="Z39" s="186" t="s">
        <v>556</v>
      </c>
      <c r="AA39" s="183">
        <f t="shared" si="2"/>
        <v>0</v>
      </c>
      <c r="AB39" s="190">
        <f t="shared" si="5"/>
        <v>0</v>
      </c>
    </row>
    <row r="40" spans="1:28" ht="31.5" x14ac:dyDescent="0.25">
      <c r="A40" s="184" t="s">
        <v>152</v>
      </c>
      <c r="B40" s="185" t="s">
        <v>139</v>
      </c>
      <c r="C40" s="183">
        <f>'6.2. Паспорт фин осв ввод утв'!C40</f>
        <v>0</v>
      </c>
      <c r="D40" s="186" t="s">
        <v>556</v>
      </c>
      <c r="E40" s="186">
        <f t="shared" si="3"/>
        <v>0</v>
      </c>
      <c r="F40" s="186">
        <f>'6.2. Паспорт фин осв ввод утв'!P40</f>
        <v>0</v>
      </c>
      <c r="G40" s="186">
        <f t="shared" si="4"/>
        <v>0</v>
      </c>
      <c r="H40" s="186">
        <v>0</v>
      </c>
      <c r="I40" s="186" t="s">
        <v>556</v>
      </c>
      <c r="J40" s="186" t="s">
        <v>556</v>
      </c>
      <c r="K40" s="183">
        <f t="shared" si="6"/>
        <v>0</v>
      </c>
      <c r="L40" s="186">
        <v>0</v>
      </c>
      <c r="M40" s="186" t="s">
        <v>556</v>
      </c>
      <c r="N40" s="186" t="s">
        <v>556</v>
      </c>
      <c r="O40" s="186">
        <v>0</v>
      </c>
      <c r="P40" s="186">
        <v>0</v>
      </c>
      <c r="Q40" s="186" t="s">
        <v>556</v>
      </c>
      <c r="R40" s="186" t="s">
        <v>556</v>
      </c>
      <c r="S40" s="183">
        <v>0</v>
      </c>
      <c r="T40" s="186">
        <v>0</v>
      </c>
      <c r="U40" s="186" t="s">
        <v>556</v>
      </c>
      <c r="V40" s="186" t="s">
        <v>556</v>
      </c>
      <c r="W40" s="183">
        <v>0</v>
      </c>
      <c r="X40" s="186">
        <v>0</v>
      </c>
      <c r="Y40" s="186" t="s">
        <v>556</v>
      </c>
      <c r="Z40" s="186" t="s">
        <v>556</v>
      </c>
      <c r="AA40" s="183">
        <f t="shared" si="2"/>
        <v>0</v>
      </c>
      <c r="AB40" s="190">
        <f t="shared" si="5"/>
        <v>0</v>
      </c>
    </row>
    <row r="41" spans="1:28" x14ac:dyDescent="0.25">
      <c r="A41" s="184" t="s">
        <v>151</v>
      </c>
      <c r="B41" s="185" t="s">
        <v>137</v>
      </c>
      <c r="C41" s="183">
        <v>0.18</v>
      </c>
      <c r="D41" s="186" t="s">
        <v>556</v>
      </c>
      <c r="E41" s="186">
        <f t="shared" si="3"/>
        <v>0.18</v>
      </c>
      <c r="F41" s="186">
        <f>'6.2. Паспорт фин осв ввод утв'!P41</f>
        <v>0</v>
      </c>
      <c r="G41" s="186">
        <f t="shared" si="4"/>
        <v>0.18</v>
      </c>
      <c r="H41" s="186">
        <v>4</v>
      </c>
      <c r="I41" s="186" t="s">
        <v>556</v>
      </c>
      <c r="J41" s="186" t="s">
        <v>556</v>
      </c>
      <c r="K41" s="183">
        <v>0</v>
      </c>
      <c r="L41" s="186">
        <v>0</v>
      </c>
      <c r="M41" s="186" t="s">
        <v>556</v>
      </c>
      <c r="N41" s="186" t="s">
        <v>556</v>
      </c>
      <c r="O41" s="186">
        <v>0</v>
      </c>
      <c r="P41" s="186">
        <v>0</v>
      </c>
      <c r="Q41" s="186" t="s">
        <v>556</v>
      </c>
      <c r="R41" s="186" t="s">
        <v>556</v>
      </c>
      <c r="S41" s="183">
        <v>0</v>
      </c>
      <c r="T41" s="186">
        <v>0</v>
      </c>
      <c r="U41" s="186" t="s">
        <v>556</v>
      </c>
      <c r="V41" s="186" t="s">
        <v>556</v>
      </c>
      <c r="W41" s="183">
        <v>0</v>
      </c>
      <c r="X41" s="186">
        <v>0</v>
      </c>
      <c r="Y41" s="186" t="s">
        <v>556</v>
      </c>
      <c r="Z41" s="186" t="s">
        <v>556</v>
      </c>
      <c r="AA41" s="183">
        <f t="shared" si="2"/>
        <v>0.18</v>
      </c>
      <c r="AB41" s="190">
        <f t="shared" si="5"/>
        <v>0</v>
      </c>
    </row>
    <row r="42" spans="1:28" ht="18.75" x14ac:dyDescent="0.25">
      <c r="A42" s="184" t="s">
        <v>150</v>
      </c>
      <c r="B42" s="187" t="s">
        <v>569</v>
      </c>
      <c r="C42" s="183">
        <f>'6.2. Паспорт фин осв ввод утв'!C42</f>
        <v>0</v>
      </c>
      <c r="D42" s="186" t="s">
        <v>556</v>
      </c>
      <c r="E42" s="186">
        <f t="shared" si="3"/>
        <v>0</v>
      </c>
      <c r="F42" s="186">
        <f>'6.2. Паспорт фин осв ввод утв'!P42</f>
        <v>0</v>
      </c>
      <c r="G42" s="186">
        <f t="shared" si="4"/>
        <v>0</v>
      </c>
      <c r="H42" s="186">
        <v>0</v>
      </c>
      <c r="I42" s="186" t="s">
        <v>556</v>
      </c>
      <c r="J42" s="186" t="s">
        <v>556</v>
      </c>
      <c r="K42" s="183">
        <f t="shared" ref="K42:K48" si="7">C42</f>
        <v>0</v>
      </c>
      <c r="L42" s="186">
        <v>0</v>
      </c>
      <c r="M42" s="186" t="s">
        <v>556</v>
      </c>
      <c r="N42" s="186" t="s">
        <v>556</v>
      </c>
      <c r="O42" s="186">
        <v>0</v>
      </c>
      <c r="P42" s="186">
        <v>0</v>
      </c>
      <c r="Q42" s="186" t="s">
        <v>556</v>
      </c>
      <c r="R42" s="186" t="s">
        <v>556</v>
      </c>
      <c r="S42" s="183">
        <v>0</v>
      </c>
      <c r="T42" s="186">
        <v>0</v>
      </c>
      <c r="U42" s="186" t="s">
        <v>556</v>
      </c>
      <c r="V42" s="186" t="s">
        <v>556</v>
      </c>
      <c r="W42" s="183">
        <v>0</v>
      </c>
      <c r="X42" s="186">
        <v>0</v>
      </c>
      <c r="Y42" s="186" t="s">
        <v>556</v>
      </c>
      <c r="Z42" s="186" t="s">
        <v>556</v>
      </c>
      <c r="AA42" s="183">
        <f t="shared" si="2"/>
        <v>0</v>
      </c>
      <c r="AB42" s="190">
        <f t="shared" si="5"/>
        <v>0</v>
      </c>
    </row>
    <row r="43" spans="1:28" s="306" customFormat="1" x14ac:dyDescent="0.25">
      <c r="A43" s="181" t="s">
        <v>58</v>
      </c>
      <c r="B43" s="182" t="s">
        <v>149</v>
      </c>
      <c r="C43" s="183">
        <f>'6.2. Паспорт фин осв ввод утв'!C43</f>
        <v>0</v>
      </c>
      <c r="D43" s="186" t="s">
        <v>556</v>
      </c>
      <c r="E43" s="186">
        <f t="shared" si="3"/>
        <v>0</v>
      </c>
      <c r="F43" s="183">
        <f>'6.2. Паспорт фин осв ввод утв'!P43</f>
        <v>0</v>
      </c>
      <c r="G43" s="186">
        <f t="shared" si="4"/>
        <v>0</v>
      </c>
      <c r="H43" s="183">
        <v>0</v>
      </c>
      <c r="I43" s="186" t="s">
        <v>556</v>
      </c>
      <c r="J43" s="186" t="s">
        <v>556</v>
      </c>
      <c r="K43" s="183">
        <f t="shared" si="7"/>
        <v>0</v>
      </c>
      <c r="L43" s="183">
        <v>0</v>
      </c>
      <c r="M43" s="186" t="s">
        <v>556</v>
      </c>
      <c r="N43" s="186" t="s">
        <v>556</v>
      </c>
      <c r="O43" s="183">
        <v>0</v>
      </c>
      <c r="P43" s="183">
        <v>0</v>
      </c>
      <c r="Q43" s="186" t="s">
        <v>556</v>
      </c>
      <c r="R43" s="186" t="s">
        <v>556</v>
      </c>
      <c r="S43" s="183">
        <v>0</v>
      </c>
      <c r="T43" s="183">
        <v>0</v>
      </c>
      <c r="U43" s="186" t="s">
        <v>556</v>
      </c>
      <c r="V43" s="186" t="s">
        <v>556</v>
      </c>
      <c r="W43" s="183">
        <v>0</v>
      </c>
      <c r="X43" s="183">
        <v>0</v>
      </c>
      <c r="Y43" s="186" t="s">
        <v>556</v>
      </c>
      <c r="Z43" s="186" t="s">
        <v>556</v>
      </c>
      <c r="AA43" s="183">
        <f t="shared" si="2"/>
        <v>0</v>
      </c>
      <c r="AB43" s="190">
        <f t="shared" si="5"/>
        <v>0</v>
      </c>
    </row>
    <row r="44" spans="1:28" x14ac:dyDescent="0.25">
      <c r="A44" s="184" t="s">
        <v>148</v>
      </c>
      <c r="B44" s="185" t="s">
        <v>147</v>
      </c>
      <c r="C44" s="183">
        <f>'6.2. Паспорт фин осв ввод утв'!C44</f>
        <v>0</v>
      </c>
      <c r="D44" s="186" t="s">
        <v>556</v>
      </c>
      <c r="E44" s="186">
        <f t="shared" si="3"/>
        <v>0</v>
      </c>
      <c r="F44" s="186">
        <f>'6.2. Паспорт фин осв ввод утв'!P44</f>
        <v>0</v>
      </c>
      <c r="G44" s="186">
        <f t="shared" si="4"/>
        <v>0</v>
      </c>
      <c r="H44" s="186">
        <v>0</v>
      </c>
      <c r="I44" s="186" t="s">
        <v>556</v>
      </c>
      <c r="J44" s="186" t="s">
        <v>556</v>
      </c>
      <c r="K44" s="183">
        <f t="shared" si="7"/>
        <v>0</v>
      </c>
      <c r="L44" s="186">
        <v>0</v>
      </c>
      <c r="M44" s="186" t="s">
        <v>556</v>
      </c>
      <c r="N44" s="186" t="s">
        <v>556</v>
      </c>
      <c r="O44" s="186">
        <v>0</v>
      </c>
      <c r="P44" s="186">
        <v>0</v>
      </c>
      <c r="Q44" s="186" t="s">
        <v>556</v>
      </c>
      <c r="R44" s="186" t="s">
        <v>556</v>
      </c>
      <c r="S44" s="183">
        <v>0</v>
      </c>
      <c r="T44" s="186">
        <v>0</v>
      </c>
      <c r="U44" s="186" t="s">
        <v>556</v>
      </c>
      <c r="V44" s="186" t="s">
        <v>556</v>
      </c>
      <c r="W44" s="183">
        <v>0</v>
      </c>
      <c r="X44" s="186">
        <v>0</v>
      </c>
      <c r="Y44" s="186" t="s">
        <v>556</v>
      </c>
      <c r="Z44" s="186" t="s">
        <v>556</v>
      </c>
      <c r="AA44" s="183">
        <f t="shared" si="2"/>
        <v>0</v>
      </c>
      <c r="AB44" s="190">
        <f t="shared" si="5"/>
        <v>0</v>
      </c>
    </row>
    <row r="45" spans="1:28" x14ac:dyDescent="0.25">
      <c r="A45" s="184" t="s">
        <v>146</v>
      </c>
      <c r="B45" s="185" t="s">
        <v>145</v>
      </c>
      <c r="C45" s="183">
        <f>'6.2. Паспорт фин осв ввод утв'!C45</f>
        <v>0</v>
      </c>
      <c r="D45" s="186" t="s">
        <v>556</v>
      </c>
      <c r="E45" s="186">
        <f t="shared" si="3"/>
        <v>0</v>
      </c>
      <c r="F45" s="186">
        <f>'6.2. Паспорт фин осв ввод утв'!P45</f>
        <v>0</v>
      </c>
      <c r="G45" s="186">
        <f t="shared" si="4"/>
        <v>0</v>
      </c>
      <c r="H45" s="186">
        <v>0</v>
      </c>
      <c r="I45" s="186" t="s">
        <v>556</v>
      </c>
      <c r="J45" s="186" t="s">
        <v>556</v>
      </c>
      <c r="K45" s="183">
        <f t="shared" si="7"/>
        <v>0</v>
      </c>
      <c r="L45" s="186">
        <v>0</v>
      </c>
      <c r="M45" s="186" t="s">
        <v>556</v>
      </c>
      <c r="N45" s="186" t="s">
        <v>556</v>
      </c>
      <c r="O45" s="186">
        <v>0</v>
      </c>
      <c r="P45" s="186">
        <v>0</v>
      </c>
      <c r="Q45" s="186" t="s">
        <v>556</v>
      </c>
      <c r="R45" s="186" t="s">
        <v>556</v>
      </c>
      <c r="S45" s="183">
        <v>0</v>
      </c>
      <c r="T45" s="186">
        <v>0</v>
      </c>
      <c r="U45" s="186" t="s">
        <v>556</v>
      </c>
      <c r="V45" s="186" t="s">
        <v>556</v>
      </c>
      <c r="W45" s="183">
        <v>0</v>
      </c>
      <c r="X45" s="186">
        <v>0</v>
      </c>
      <c r="Y45" s="186" t="s">
        <v>556</v>
      </c>
      <c r="Z45" s="186" t="s">
        <v>556</v>
      </c>
      <c r="AA45" s="183">
        <f t="shared" si="2"/>
        <v>0</v>
      </c>
      <c r="AB45" s="190">
        <f t="shared" si="5"/>
        <v>0</v>
      </c>
    </row>
    <row r="46" spans="1:28" x14ac:dyDescent="0.25">
      <c r="A46" s="184" t="s">
        <v>144</v>
      </c>
      <c r="B46" s="185" t="s">
        <v>143</v>
      </c>
      <c r="C46" s="183">
        <f>'6.2. Паспорт фин осв ввод утв'!C46</f>
        <v>0</v>
      </c>
      <c r="D46" s="186" t="s">
        <v>556</v>
      </c>
      <c r="E46" s="186">
        <f t="shared" si="3"/>
        <v>0</v>
      </c>
      <c r="F46" s="186">
        <f>'6.2. Паспорт фин осв ввод утв'!P46</f>
        <v>0</v>
      </c>
      <c r="G46" s="186">
        <f t="shared" si="4"/>
        <v>0</v>
      </c>
      <c r="H46" s="186">
        <v>0</v>
      </c>
      <c r="I46" s="186" t="s">
        <v>556</v>
      </c>
      <c r="J46" s="186" t="s">
        <v>556</v>
      </c>
      <c r="K46" s="183">
        <f t="shared" si="7"/>
        <v>0</v>
      </c>
      <c r="L46" s="186">
        <v>0</v>
      </c>
      <c r="M46" s="186" t="s">
        <v>556</v>
      </c>
      <c r="N46" s="186" t="s">
        <v>556</v>
      </c>
      <c r="O46" s="186">
        <v>0</v>
      </c>
      <c r="P46" s="186">
        <v>0</v>
      </c>
      <c r="Q46" s="186" t="s">
        <v>556</v>
      </c>
      <c r="R46" s="186" t="s">
        <v>556</v>
      </c>
      <c r="S46" s="183">
        <v>0</v>
      </c>
      <c r="T46" s="186">
        <v>0</v>
      </c>
      <c r="U46" s="186" t="s">
        <v>556</v>
      </c>
      <c r="V46" s="186" t="s">
        <v>556</v>
      </c>
      <c r="W46" s="183">
        <v>0</v>
      </c>
      <c r="X46" s="186">
        <v>0</v>
      </c>
      <c r="Y46" s="186" t="s">
        <v>556</v>
      </c>
      <c r="Z46" s="186" t="s">
        <v>556</v>
      </c>
      <c r="AA46" s="183">
        <f t="shared" si="2"/>
        <v>0</v>
      </c>
      <c r="AB46" s="190">
        <f t="shared" si="5"/>
        <v>0</v>
      </c>
    </row>
    <row r="47" spans="1:28" ht="31.5" x14ac:dyDescent="0.25">
      <c r="A47" s="184" t="s">
        <v>142</v>
      </c>
      <c r="B47" s="185" t="s">
        <v>141</v>
      </c>
      <c r="C47" s="183">
        <f>'6.2. Паспорт фин осв ввод утв'!C47</f>
        <v>0</v>
      </c>
      <c r="D47" s="186" t="s">
        <v>556</v>
      </c>
      <c r="E47" s="186">
        <f t="shared" si="3"/>
        <v>0</v>
      </c>
      <c r="F47" s="186">
        <f>'6.2. Паспорт фин осв ввод утв'!P47</f>
        <v>0</v>
      </c>
      <c r="G47" s="186">
        <f t="shared" si="4"/>
        <v>0</v>
      </c>
      <c r="H47" s="186">
        <v>0</v>
      </c>
      <c r="I47" s="186" t="s">
        <v>556</v>
      </c>
      <c r="J47" s="186" t="s">
        <v>556</v>
      </c>
      <c r="K47" s="183">
        <f t="shared" si="7"/>
        <v>0</v>
      </c>
      <c r="L47" s="186">
        <v>0</v>
      </c>
      <c r="M47" s="186" t="s">
        <v>556</v>
      </c>
      <c r="N47" s="186" t="s">
        <v>556</v>
      </c>
      <c r="O47" s="186">
        <v>0</v>
      </c>
      <c r="P47" s="186">
        <v>0</v>
      </c>
      <c r="Q47" s="186" t="s">
        <v>556</v>
      </c>
      <c r="R47" s="186" t="s">
        <v>556</v>
      </c>
      <c r="S47" s="183">
        <v>0</v>
      </c>
      <c r="T47" s="186">
        <v>0</v>
      </c>
      <c r="U47" s="186" t="s">
        <v>556</v>
      </c>
      <c r="V47" s="186" t="s">
        <v>556</v>
      </c>
      <c r="W47" s="183">
        <v>0</v>
      </c>
      <c r="X47" s="186">
        <v>0</v>
      </c>
      <c r="Y47" s="186" t="s">
        <v>556</v>
      </c>
      <c r="Z47" s="186" t="s">
        <v>556</v>
      </c>
      <c r="AA47" s="183">
        <f t="shared" si="2"/>
        <v>0</v>
      </c>
      <c r="AB47" s="190">
        <f t="shared" si="5"/>
        <v>0</v>
      </c>
    </row>
    <row r="48" spans="1:28" ht="31.5" x14ac:dyDescent="0.25">
      <c r="A48" s="184" t="s">
        <v>140</v>
      </c>
      <c r="B48" s="185" t="s">
        <v>139</v>
      </c>
      <c r="C48" s="183">
        <f>'6.2. Паспорт фин осв ввод утв'!C48</f>
        <v>0</v>
      </c>
      <c r="D48" s="186" t="s">
        <v>556</v>
      </c>
      <c r="E48" s="186">
        <f t="shared" si="3"/>
        <v>0</v>
      </c>
      <c r="F48" s="186">
        <f>'6.2. Паспорт фин осв ввод утв'!P48</f>
        <v>0</v>
      </c>
      <c r="G48" s="186">
        <f t="shared" si="4"/>
        <v>0</v>
      </c>
      <c r="H48" s="186">
        <v>0</v>
      </c>
      <c r="I48" s="186" t="s">
        <v>556</v>
      </c>
      <c r="J48" s="186" t="s">
        <v>556</v>
      </c>
      <c r="K48" s="183">
        <f t="shared" si="7"/>
        <v>0</v>
      </c>
      <c r="L48" s="186">
        <v>0</v>
      </c>
      <c r="M48" s="186" t="s">
        <v>556</v>
      </c>
      <c r="N48" s="186" t="s">
        <v>556</v>
      </c>
      <c r="O48" s="186">
        <v>0</v>
      </c>
      <c r="P48" s="186">
        <v>0</v>
      </c>
      <c r="Q48" s="186" t="s">
        <v>556</v>
      </c>
      <c r="R48" s="186" t="s">
        <v>556</v>
      </c>
      <c r="S48" s="183">
        <v>0</v>
      </c>
      <c r="T48" s="186">
        <v>0</v>
      </c>
      <c r="U48" s="186" t="s">
        <v>556</v>
      </c>
      <c r="V48" s="186" t="s">
        <v>556</v>
      </c>
      <c r="W48" s="183">
        <v>0</v>
      </c>
      <c r="X48" s="186">
        <v>0</v>
      </c>
      <c r="Y48" s="186" t="s">
        <v>556</v>
      </c>
      <c r="Z48" s="186" t="s">
        <v>556</v>
      </c>
      <c r="AA48" s="183">
        <f t="shared" si="2"/>
        <v>0</v>
      </c>
      <c r="AB48" s="190">
        <f t="shared" si="5"/>
        <v>0</v>
      </c>
    </row>
    <row r="49" spans="1:28" x14ac:dyDescent="0.25">
      <c r="A49" s="184" t="s">
        <v>138</v>
      </c>
      <c r="B49" s="185" t="s">
        <v>137</v>
      </c>
      <c r="C49" s="183">
        <f>C41</f>
        <v>0.18</v>
      </c>
      <c r="D49" s="186" t="s">
        <v>556</v>
      </c>
      <c r="E49" s="186">
        <f t="shared" si="3"/>
        <v>0.18</v>
      </c>
      <c r="F49" s="186">
        <f>'6.2. Паспорт фин осв ввод утв'!P49</f>
        <v>0</v>
      </c>
      <c r="G49" s="186">
        <f t="shared" si="4"/>
        <v>0.18</v>
      </c>
      <c r="H49" s="186">
        <v>4</v>
      </c>
      <c r="I49" s="186" t="s">
        <v>556</v>
      </c>
      <c r="J49" s="186" t="s">
        <v>556</v>
      </c>
      <c r="K49" s="183">
        <v>0</v>
      </c>
      <c r="L49" s="186">
        <v>0</v>
      </c>
      <c r="M49" s="186" t="s">
        <v>556</v>
      </c>
      <c r="N49" s="186" t="s">
        <v>556</v>
      </c>
      <c r="O49" s="186">
        <v>0</v>
      </c>
      <c r="P49" s="186">
        <v>0</v>
      </c>
      <c r="Q49" s="186" t="s">
        <v>556</v>
      </c>
      <c r="R49" s="186" t="s">
        <v>556</v>
      </c>
      <c r="S49" s="183">
        <v>0</v>
      </c>
      <c r="T49" s="186">
        <v>0</v>
      </c>
      <c r="U49" s="186" t="s">
        <v>556</v>
      </c>
      <c r="V49" s="186" t="s">
        <v>556</v>
      </c>
      <c r="W49" s="183">
        <v>0</v>
      </c>
      <c r="X49" s="186">
        <v>0</v>
      </c>
      <c r="Y49" s="186" t="s">
        <v>556</v>
      </c>
      <c r="Z49" s="186" t="s">
        <v>556</v>
      </c>
      <c r="AA49" s="183">
        <f t="shared" si="2"/>
        <v>0.18</v>
      </c>
      <c r="AB49" s="190">
        <f t="shared" si="5"/>
        <v>0</v>
      </c>
    </row>
    <row r="50" spans="1:28" ht="18.75" x14ac:dyDescent="0.25">
      <c r="A50" s="184" t="s">
        <v>136</v>
      </c>
      <c r="B50" s="187" t="s">
        <v>569</v>
      </c>
      <c r="C50" s="183">
        <f>'6.2. Паспорт фин осв ввод утв'!C50</f>
        <v>0</v>
      </c>
      <c r="D50" s="186" t="s">
        <v>556</v>
      </c>
      <c r="E50" s="186">
        <f t="shared" si="3"/>
        <v>0</v>
      </c>
      <c r="F50" s="186">
        <f>'6.2. Паспорт фин осв ввод утв'!P50</f>
        <v>0</v>
      </c>
      <c r="G50" s="186">
        <f t="shared" si="4"/>
        <v>0</v>
      </c>
      <c r="H50" s="186">
        <v>0</v>
      </c>
      <c r="I50" s="186" t="s">
        <v>556</v>
      </c>
      <c r="J50" s="186" t="s">
        <v>556</v>
      </c>
      <c r="K50" s="183">
        <f>C50</f>
        <v>0</v>
      </c>
      <c r="L50" s="186">
        <v>0</v>
      </c>
      <c r="M50" s="186" t="s">
        <v>556</v>
      </c>
      <c r="N50" s="186" t="s">
        <v>556</v>
      </c>
      <c r="O50" s="186">
        <v>0</v>
      </c>
      <c r="P50" s="186">
        <v>0</v>
      </c>
      <c r="Q50" s="186" t="s">
        <v>556</v>
      </c>
      <c r="R50" s="186" t="s">
        <v>556</v>
      </c>
      <c r="S50" s="183">
        <v>0</v>
      </c>
      <c r="T50" s="186">
        <v>0</v>
      </c>
      <c r="U50" s="186" t="s">
        <v>556</v>
      </c>
      <c r="V50" s="186" t="s">
        <v>556</v>
      </c>
      <c r="W50" s="183">
        <v>0</v>
      </c>
      <c r="X50" s="186">
        <v>0</v>
      </c>
      <c r="Y50" s="186" t="s">
        <v>556</v>
      </c>
      <c r="Z50" s="186" t="s">
        <v>556</v>
      </c>
      <c r="AA50" s="183">
        <f t="shared" si="2"/>
        <v>0</v>
      </c>
      <c r="AB50" s="190">
        <f t="shared" si="5"/>
        <v>0</v>
      </c>
    </row>
    <row r="51" spans="1:28" s="306" customFormat="1" ht="35.25" customHeight="1" x14ac:dyDescent="0.25">
      <c r="A51" s="181" t="s">
        <v>56</v>
      </c>
      <c r="B51" s="182" t="s">
        <v>134</v>
      </c>
      <c r="C51" s="183">
        <f>'6.2. Паспорт фин осв ввод утв'!C51</f>
        <v>0</v>
      </c>
      <c r="D51" s="186" t="s">
        <v>556</v>
      </c>
      <c r="E51" s="186">
        <f t="shared" si="3"/>
        <v>0</v>
      </c>
      <c r="F51" s="183">
        <f>'6.2. Паспорт фин осв ввод утв'!P51</f>
        <v>0</v>
      </c>
      <c r="G51" s="186">
        <f t="shared" si="4"/>
        <v>0</v>
      </c>
      <c r="H51" s="183">
        <v>0</v>
      </c>
      <c r="I51" s="186" t="s">
        <v>556</v>
      </c>
      <c r="J51" s="186" t="s">
        <v>556</v>
      </c>
      <c r="K51" s="183">
        <f>C51</f>
        <v>0</v>
      </c>
      <c r="L51" s="183">
        <v>0</v>
      </c>
      <c r="M51" s="186" t="s">
        <v>556</v>
      </c>
      <c r="N51" s="186" t="s">
        <v>556</v>
      </c>
      <c r="O51" s="183">
        <v>0</v>
      </c>
      <c r="P51" s="183">
        <v>0</v>
      </c>
      <c r="Q51" s="186" t="s">
        <v>556</v>
      </c>
      <c r="R51" s="186" t="s">
        <v>556</v>
      </c>
      <c r="S51" s="183">
        <v>0</v>
      </c>
      <c r="T51" s="183">
        <v>0</v>
      </c>
      <c r="U51" s="186" t="s">
        <v>556</v>
      </c>
      <c r="V51" s="186" t="s">
        <v>556</v>
      </c>
      <c r="W51" s="183">
        <v>0</v>
      </c>
      <c r="X51" s="183">
        <v>0</v>
      </c>
      <c r="Y51" s="186" t="s">
        <v>556</v>
      </c>
      <c r="Z51" s="186" t="s">
        <v>556</v>
      </c>
      <c r="AA51" s="183">
        <f t="shared" si="2"/>
        <v>0</v>
      </c>
      <c r="AB51" s="190">
        <f t="shared" si="5"/>
        <v>0</v>
      </c>
    </row>
    <row r="52" spans="1:28" x14ac:dyDescent="0.25">
      <c r="A52" s="184" t="s">
        <v>133</v>
      </c>
      <c r="B52" s="185" t="s">
        <v>132</v>
      </c>
      <c r="C52" s="183">
        <f>C30</f>
        <v>0.87411431281000007</v>
      </c>
      <c r="D52" s="186" t="s">
        <v>556</v>
      </c>
      <c r="E52" s="186">
        <f t="shared" si="3"/>
        <v>0.87411431281000007</v>
      </c>
      <c r="F52" s="186">
        <f>'6.2. Паспорт фин осв ввод утв'!P52</f>
        <v>0</v>
      </c>
      <c r="G52" s="186">
        <f t="shared" si="4"/>
        <v>0.87411431281000007</v>
      </c>
      <c r="H52" s="186">
        <v>0</v>
      </c>
      <c r="I52" s="186" t="s">
        <v>556</v>
      </c>
      <c r="J52" s="186" t="s">
        <v>556</v>
      </c>
      <c r="K52" s="183">
        <v>0</v>
      </c>
      <c r="L52" s="186">
        <v>0</v>
      </c>
      <c r="M52" s="186" t="s">
        <v>556</v>
      </c>
      <c r="N52" s="186" t="s">
        <v>556</v>
      </c>
      <c r="O52" s="186">
        <v>0</v>
      </c>
      <c r="P52" s="186">
        <v>0</v>
      </c>
      <c r="Q52" s="186" t="s">
        <v>556</v>
      </c>
      <c r="R52" s="186" t="s">
        <v>556</v>
      </c>
      <c r="S52" s="183">
        <v>0</v>
      </c>
      <c r="T52" s="186">
        <v>0</v>
      </c>
      <c r="U52" s="186" t="s">
        <v>556</v>
      </c>
      <c r="V52" s="186" t="s">
        <v>556</v>
      </c>
      <c r="W52" s="183">
        <v>0</v>
      </c>
      <c r="X52" s="186">
        <v>0</v>
      </c>
      <c r="Y52" s="186" t="s">
        <v>556</v>
      </c>
      <c r="Z52" s="186" t="s">
        <v>556</v>
      </c>
      <c r="AA52" s="183">
        <f t="shared" si="2"/>
        <v>0.87411431281000007</v>
      </c>
      <c r="AB52" s="190">
        <f t="shared" si="5"/>
        <v>0</v>
      </c>
    </row>
    <row r="53" spans="1:28" x14ac:dyDescent="0.25">
      <c r="A53" s="184" t="s">
        <v>131</v>
      </c>
      <c r="B53" s="185" t="s">
        <v>125</v>
      </c>
      <c r="C53" s="183">
        <f>'6.2. Паспорт фин осв ввод утв'!C53</f>
        <v>0</v>
      </c>
      <c r="D53" s="186" t="s">
        <v>556</v>
      </c>
      <c r="E53" s="186">
        <f t="shared" si="3"/>
        <v>0</v>
      </c>
      <c r="F53" s="186">
        <f>'6.2. Паспорт фин осв ввод утв'!P53</f>
        <v>0</v>
      </c>
      <c r="G53" s="186">
        <f t="shared" si="4"/>
        <v>0</v>
      </c>
      <c r="H53" s="186">
        <v>0</v>
      </c>
      <c r="I53" s="186" t="s">
        <v>556</v>
      </c>
      <c r="J53" s="186" t="s">
        <v>556</v>
      </c>
      <c r="K53" s="183">
        <f>C53</f>
        <v>0</v>
      </c>
      <c r="L53" s="186">
        <v>0</v>
      </c>
      <c r="M53" s="186" t="s">
        <v>556</v>
      </c>
      <c r="N53" s="186" t="s">
        <v>556</v>
      </c>
      <c r="O53" s="186">
        <v>0</v>
      </c>
      <c r="P53" s="186">
        <v>0</v>
      </c>
      <c r="Q53" s="186" t="s">
        <v>556</v>
      </c>
      <c r="R53" s="186" t="s">
        <v>556</v>
      </c>
      <c r="S53" s="183">
        <v>0</v>
      </c>
      <c r="T53" s="186">
        <v>0</v>
      </c>
      <c r="U53" s="186" t="s">
        <v>556</v>
      </c>
      <c r="V53" s="186" t="s">
        <v>556</v>
      </c>
      <c r="W53" s="183">
        <v>0</v>
      </c>
      <c r="X53" s="186">
        <v>0</v>
      </c>
      <c r="Y53" s="186" t="s">
        <v>556</v>
      </c>
      <c r="Z53" s="186" t="s">
        <v>556</v>
      </c>
      <c r="AA53" s="183">
        <f t="shared" si="2"/>
        <v>0</v>
      </c>
      <c r="AB53" s="190">
        <f t="shared" si="5"/>
        <v>0</v>
      </c>
    </row>
    <row r="54" spans="1:28" x14ac:dyDescent="0.25">
      <c r="A54" s="184" t="s">
        <v>130</v>
      </c>
      <c r="B54" s="187" t="s">
        <v>124</v>
      </c>
      <c r="C54" s="183">
        <f>'6.2. Паспорт фин осв ввод утв'!C54</f>
        <v>0</v>
      </c>
      <c r="D54" s="186" t="s">
        <v>556</v>
      </c>
      <c r="E54" s="186">
        <f t="shared" si="3"/>
        <v>0</v>
      </c>
      <c r="F54" s="186">
        <f>'6.2. Паспорт фин осв ввод утв'!P54</f>
        <v>0</v>
      </c>
      <c r="G54" s="186">
        <f t="shared" si="4"/>
        <v>0</v>
      </c>
      <c r="H54" s="186">
        <v>0</v>
      </c>
      <c r="I54" s="186" t="s">
        <v>556</v>
      </c>
      <c r="J54" s="186" t="s">
        <v>556</v>
      </c>
      <c r="K54" s="183">
        <f>C54</f>
        <v>0</v>
      </c>
      <c r="L54" s="186">
        <v>0</v>
      </c>
      <c r="M54" s="186" t="s">
        <v>556</v>
      </c>
      <c r="N54" s="186" t="s">
        <v>556</v>
      </c>
      <c r="O54" s="186">
        <v>0</v>
      </c>
      <c r="P54" s="186">
        <v>0</v>
      </c>
      <c r="Q54" s="186" t="s">
        <v>556</v>
      </c>
      <c r="R54" s="186" t="s">
        <v>556</v>
      </c>
      <c r="S54" s="183">
        <v>0</v>
      </c>
      <c r="T54" s="186">
        <v>0</v>
      </c>
      <c r="U54" s="186" t="s">
        <v>556</v>
      </c>
      <c r="V54" s="186" t="s">
        <v>556</v>
      </c>
      <c r="W54" s="183">
        <v>0</v>
      </c>
      <c r="X54" s="186">
        <v>0</v>
      </c>
      <c r="Y54" s="186" t="s">
        <v>556</v>
      </c>
      <c r="Z54" s="186" t="s">
        <v>556</v>
      </c>
      <c r="AA54" s="183">
        <f t="shared" si="2"/>
        <v>0</v>
      </c>
      <c r="AB54" s="190">
        <f t="shared" si="5"/>
        <v>0</v>
      </c>
    </row>
    <row r="55" spans="1:28" x14ac:dyDescent="0.25">
      <c r="A55" s="184" t="s">
        <v>129</v>
      </c>
      <c r="B55" s="187" t="s">
        <v>123</v>
      </c>
      <c r="C55" s="183">
        <f>'6.2. Паспорт фин осв ввод утв'!C55</f>
        <v>0</v>
      </c>
      <c r="D55" s="186" t="s">
        <v>556</v>
      </c>
      <c r="E55" s="186">
        <f t="shared" si="3"/>
        <v>0</v>
      </c>
      <c r="F55" s="186">
        <f>'6.2. Паспорт фин осв ввод утв'!P55</f>
        <v>0</v>
      </c>
      <c r="G55" s="186">
        <f t="shared" si="4"/>
        <v>0</v>
      </c>
      <c r="H55" s="186">
        <v>0</v>
      </c>
      <c r="I55" s="186" t="s">
        <v>556</v>
      </c>
      <c r="J55" s="186" t="s">
        <v>556</v>
      </c>
      <c r="K55" s="183">
        <f>C55</f>
        <v>0</v>
      </c>
      <c r="L55" s="186">
        <v>0</v>
      </c>
      <c r="M55" s="186" t="s">
        <v>556</v>
      </c>
      <c r="N55" s="186" t="s">
        <v>556</v>
      </c>
      <c r="O55" s="186">
        <v>0</v>
      </c>
      <c r="P55" s="186">
        <v>0</v>
      </c>
      <c r="Q55" s="186" t="s">
        <v>556</v>
      </c>
      <c r="R55" s="186" t="s">
        <v>556</v>
      </c>
      <c r="S55" s="183">
        <v>0</v>
      </c>
      <c r="T55" s="186">
        <v>0</v>
      </c>
      <c r="U55" s="186" t="s">
        <v>556</v>
      </c>
      <c r="V55" s="186" t="s">
        <v>556</v>
      </c>
      <c r="W55" s="183">
        <v>0</v>
      </c>
      <c r="X55" s="186">
        <v>0</v>
      </c>
      <c r="Y55" s="186" t="s">
        <v>556</v>
      </c>
      <c r="Z55" s="186" t="s">
        <v>556</v>
      </c>
      <c r="AA55" s="183">
        <f t="shared" si="2"/>
        <v>0</v>
      </c>
      <c r="AB55" s="190">
        <f t="shared" si="5"/>
        <v>0</v>
      </c>
    </row>
    <row r="56" spans="1:28" x14ac:dyDescent="0.25">
      <c r="A56" s="184" t="s">
        <v>128</v>
      </c>
      <c r="B56" s="187" t="s">
        <v>122</v>
      </c>
      <c r="C56" s="183">
        <f>C49</f>
        <v>0.18</v>
      </c>
      <c r="D56" s="186" t="s">
        <v>556</v>
      </c>
      <c r="E56" s="186">
        <f t="shared" si="3"/>
        <v>0.18</v>
      </c>
      <c r="F56" s="186">
        <f>'6.2. Паспорт фин осв ввод утв'!P56</f>
        <v>0</v>
      </c>
      <c r="G56" s="186">
        <f t="shared" si="4"/>
        <v>0.18</v>
      </c>
      <c r="H56" s="186">
        <v>4</v>
      </c>
      <c r="I56" s="186" t="s">
        <v>556</v>
      </c>
      <c r="J56" s="186" t="s">
        <v>556</v>
      </c>
      <c r="K56" s="183">
        <v>0</v>
      </c>
      <c r="L56" s="186">
        <v>0</v>
      </c>
      <c r="M56" s="186" t="s">
        <v>556</v>
      </c>
      <c r="N56" s="186" t="s">
        <v>556</v>
      </c>
      <c r="O56" s="186">
        <v>0</v>
      </c>
      <c r="P56" s="186">
        <v>0</v>
      </c>
      <c r="Q56" s="186" t="s">
        <v>556</v>
      </c>
      <c r="R56" s="186" t="s">
        <v>556</v>
      </c>
      <c r="S56" s="183">
        <v>0</v>
      </c>
      <c r="T56" s="186">
        <v>0</v>
      </c>
      <c r="U56" s="186" t="s">
        <v>556</v>
      </c>
      <c r="V56" s="186" t="s">
        <v>556</v>
      </c>
      <c r="W56" s="183">
        <v>0</v>
      </c>
      <c r="X56" s="186">
        <v>0</v>
      </c>
      <c r="Y56" s="186" t="s">
        <v>556</v>
      </c>
      <c r="Z56" s="186" t="s">
        <v>556</v>
      </c>
      <c r="AA56" s="183">
        <f t="shared" si="2"/>
        <v>0.18</v>
      </c>
      <c r="AB56" s="190">
        <f t="shared" si="5"/>
        <v>0</v>
      </c>
    </row>
    <row r="57" spans="1:28" ht="18.75" x14ac:dyDescent="0.25">
      <c r="A57" s="184" t="s">
        <v>127</v>
      </c>
      <c r="B57" s="187" t="s">
        <v>570</v>
      </c>
      <c r="C57" s="183">
        <f>'6.2. Паспорт фин осв ввод утв'!C57</f>
        <v>0</v>
      </c>
      <c r="D57" s="186" t="s">
        <v>556</v>
      </c>
      <c r="E57" s="186">
        <f t="shared" si="3"/>
        <v>0</v>
      </c>
      <c r="F57" s="186">
        <f>'6.2. Паспорт фин осв ввод утв'!P57</f>
        <v>0</v>
      </c>
      <c r="G57" s="186">
        <f t="shared" si="4"/>
        <v>0</v>
      </c>
      <c r="H57" s="186">
        <v>0</v>
      </c>
      <c r="I57" s="186" t="s">
        <v>556</v>
      </c>
      <c r="J57" s="186" t="s">
        <v>556</v>
      </c>
      <c r="K57" s="183">
        <f t="shared" ref="K57:K62" si="8">C57</f>
        <v>0</v>
      </c>
      <c r="L57" s="186">
        <v>0</v>
      </c>
      <c r="M57" s="186" t="s">
        <v>556</v>
      </c>
      <c r="N57" s="186" t="s">
        <v>556</v>
      </c>
      <c r="O57" s="186">
        <v>0</v>
      </c>
      <c r="P57" s="186">
        <v>0</v>
      </c>
      <c r="Q57" s="186" t="s">
        <v>556</v>
      </c>
      <c r="R57" s="186" t="s">
        <v>556</v>
      </c>
      <c r="S57" s="183">
        <v>0</v>
      </c>
      <c r="T57" s="186">
        <v>0</v>
      </c>
      <c r="U57" s="186" t="s">
        <v>556</v>
      </c>
      <c r="V57" s="186" t="s">
        <v>556</v>
      </c>
      <c r="W57" s="183">
        <v>0</v>
      </c>
      <c r="X57" s="186">
        <v>0</v>
      </c>
      <c r="Y57" s="186" t="s">
        <v>556</v>
      </c>
      <c r="Z57" s="186" t="s">
        <v>556</v>
      </c>
      <c r="AA57" s="183">
        <f t="shared" si="2"/>
        <v>0</v>
      </c>
      <c r="AB57" s="190">
        <f t="shared" si="5"/>
        <v>0</v>
      </c>
    </row>
    <row r="58" spans="1:28" s="306" customFormat="1" ht="36.75" customHeight="1" x14ac:dyDescent="0.25">
      <c r="A58" s="181" t="s">
        <v>55</v>
      </c>
      <c r="B58" s="188" t="s">
        <v>225</v>
      </c>
      <c r="C58" s="183">
        <f>'6.2. Паспорт фин осв ввод утв'!C58</f>
        <v>0</v>
      </c>
      <c r="D58" s="186" t="s">
        <v>556</v>
      </c>
      <c r="E58" s="186">
        <f t="shared" si="3"/>
        <v>0</v>
      </c>
      <c r="F58" s="183">
        <f>'6.2. Паспорт фин осв ввод утв'!P58</f>
        <v>0</v>
      </c>
      <c r="G58" s="186">
        <f t="shared" si="4"/>
        <v>0</v>
      </c>
      <c r="H58" s="183">
        <v>0</v>
      </c>
      <c r="I58" s="186" t="s">
        <v>556</v>
      </c>
      <c r="J58" s="186" t="s">
        <v>556</v>
      </c>
      <c r="K58" s="183">
        <f t="shared" si="8"/>
        <v>0</v>
      </c>
      <c r="L58" s="183">
        <v>0</v>
      </c>
      <c r="M58" s="186" t="s">
        <v>556</v>
      </c>
      <c r="N58" s="186" t="s">
        <v>556</v>
      </c>
      <c r="O58" s="183">
        <v>0</v>
      </c>
      <c r="P58" s="183">
        <v>0</v>
      </c>
      <c r="Q58" s="186" t="s">
        <v>556</v>
      </c>
      <c r="R58" s="186" t="s">
        <v>556</v>
      </c>
      <c r="S58" s="183">
        <v>0</v>
      </c>
      <c r="T58" s="183">
        <v>0</v>
      </c>
      <c r="U58" s="186" t="s">
        <v>556</v>
      </c>
      <c r="V58" s="186" t="s">
        <v>556</v>
      </c>
      <c r="W58" s="183">
        <v>0</v>
      </c>
      <c r="X58" s="183">
        <f t="shared" ref="X58" si="9">X52</f>
        <v>0</v>
      </c>
      <c r="Y58" s="186" t="s">
        <v>556</v>
      </c>
      <c r="Z58" s="186" t="s">
        <v>556</v>
      </c>
      <c r="AA58" s="183">
        <f t="shared" si="2"/>
        <v>0</v>
      </c>
      <c r="AB58" s="190">
        <f t="shared" si="5"/>
        <v>0</v>
      </c>
    </row>
    <row r="59" spans="1:28" s="306" customFormat="1" x14ac:dyDescent="0.25">
      <c r="A59" s="181" t="s">
        <v>53</v>
      </c>
      <c r="B59" s="182" t="s">
        <v>126</v>
      </c>
      <c r="C59" s="183">
        <f>'6.2. Паспорт фин осв ввод утв'!C59</f>
        <v>0</v>
      </c>
      <c r="D59" s="186" t="s">
        <v>556</v>
      </c>
      <c r="E59" s="186">
        <f t="shared" si="3"/>
        <v>0</v>
      </c>
      <c r="F59" s="183">
        <f>'6.2. Паспорт фин осв ввод утв'!P59</f>
        <v>0</v>
      </c>
      <c r="G59" s="186">
        <f t="shared" si="4"/>
        <v>0</v>
      </c>
      <c r="H59" s="183">
        <v>0</v>
      </c>
      <c r="I59" s="186" t="s">
        <v>556</v>
      </c>
      <c r="J59" s="186" t="s">
        <v>556</v>
      </c>
      <c r="K59" s="183">
        <f t="shared" si="8"/>
        <v>0</v>
      </c>
      <c r="L59" s="183">
        <v>0</v>
      </c>
      <c r="M59" s="186" t="s">
        <v>556</v>
      </c>
      <c r="N59" s="186" t="s">
        <v>556</v>
      </c>
      <c r="O59" s="183">
        <v>0</v>
      </c>
      <c r="P59" s="183">
        <v>0</v>
      </c>
      <c r="Q59" s="186" t="s">
        <v>556</v>
      </c>
      <c r="R59" s="186" t="s">
        <v>556</v>
      </c>
      <c r="S59" s="183">
        <v>0</v>
      </c>
      <c r="T59" s="183">
        <v>0</v>
      </c>
      <c r="U59" s="186" t="s">
        <v>556</v>
      </c>
      <c r="V59" s="186" t="s">
        <v>556</v>
      </c>
      <c r="W59" s="183">
        <v>0</v>
      </c>
      <c r="X59" s="183">
        <v>0</v>
      </c>
      <c r="Y59" s="186" t="s">
        <v>556</v>
      </c>
      <c r="Z59" s="186" t="s">
        <v>556</v>
      </c>
      <c r="AA59" s="183">
        <f t="shared" si="2"/>
        <v>0</v>
      </c>
      <c r="AB59" s="190">
        <f t="shared" si="5"/>
        <v>0</v>
      </c>
    </row>
    <row r="60" spans="1:28" x14ac:dyDescent="0.25">
      <c r="A60" s="184" t="s">
        <v>219</v>
      </c>
      <c r="B60" s="189" t="s">
        <v>147</v>
      </c>
      <c r="C60" s="183">
        <f>'6.2. Паспорт фин осв ввод утв'!C60</f>
        <v>0</v>
      </c>
      <c r="D60" s="186" t="s">
        <v>556</v>
      </c>
      <c r="E60" s="186">
        <f t="shared" si="3"/>
        <v>0</v>
      </c>
      <c r="F60" s="186">
        <f>'6.2. Паспорт фин осв ввод утв'!P60</f>
        <v>0</v>
      </c>
      <c r="G60" s="186">
        <f t="shared" si="4"/>
        <v>0</v>
      </c>
      <c r="H60" s="186">
        <v>0</v>
      </c>
      <c r="I60" s="186" t="s">
        <v>556</v>
      </c>
      <c r="J60" s="186" t="s">
        <v>556</v>
      </c>
      <c r="K60" s="183">
        <f t="shared" si="8"/>
        <v>0</v>
      </c>
      <c r="L60" s="186">
        <v>0</v>
      </c>
      <c r="M60" s="186" t="s">
        <v>556</v>
      </c>
      <c r="N60" s="186" t="s">
        <v>556</v>
      </c>
      <c r="O60" s="186">
        <v>0</v>
      </c>
      <c r="P60" s="186">
        <v>0</v>
      </c>
      <c r="Q60" s="186" t="s">
        <v>556</v>
      </c>
      <c r="R60" s="186" t="s">
        <v>556</v>
      </c>
      <c r="S60" s="183">
        <v>0</v>
      </c>
      <c r="T60" s="186">
        <v>0</v>
      </c>
      <c r="U60" s="186" t="s">
        <v>556</v>
      </c>
      <c r="V60" s="186" t="s">
        <v>556</v>
      </c>
      <c r="W60" s="183">
        <v>0</v>
      </c>
      <c r="X60" s="186">
        <v>0</v>
      </c>
      <c r="Y60" s="186" t="s">
        <v>556</v>
      </c>
      <c r="Z60" s="186" t="s">
        <v>556</v>
      </c>
      <c r="AA60" s="183">
        <f t="shared" si="2"/>
        <v>0</v>
      </c>
      <c r="AB60" s="190">
        <f t="shared" si="5"/>
        <v>0</v>
      </c>
    </row>
    <row r="61" spans="1:28" x14ac:dyDescent="0.25">
      <c r="A61" s="184" t="s">
        <v>220</v>
      </c>
      <c r="B61" s="189" t="s">
        <v>145</v>
      </c>
      <c r="C61" s="183">
        <f>'6.2. Паспорт фин осв ввод утв'!C61</f>
        <v>0</v>
      </c>
      <c r="D61" s="186" t="s">
        <v>556</v>
      </c>
      <c r="E61" s="186">
        <f t="shared" si="3"/>
        <v>0</v>
      </c>
      <c r="F61" s="186">
        <f>'6.2. Паспорт фин осв ввод утв'!P61</f>
        <v>0</v>
      </c>
      <c r="G61" s="186">
        <f t="shared" si="4"/>
        <v>0</v>
      </c>
      <c r="H61" s="186">
        <v>0</v>
      </c>
      <c r="I61" s="186" t="s">
        <v>556</v>
      </c>
      <c r="J61" s="186" t="s">
        <v>556</v>
      </c>
      <c r="K61" s="183">
        <f t="shared" si="8"/>
        <v>0</v>
      </c>
      <c r="L61" s="186">
        <v>0</v>
      </c>
      <c r="M61" s="186" t="s">
        <v>556</v>
      </c>
      <c r="N61" s="186" t="s">
        <v>556</v>
      </c>
      <c r="O61" s="186">
        <v>0</v>
      </c>
      <c r="P61" s="186">
        <v>0</v>
      </c>
      <c r="Q61" s="186" t="s">
        <v>556</v>
      </c>
      <c r="R61" s="186" t="s">
        <v>556</v>
      </c>
      <c r="S61" s="183">
        <v>0</v>
      </c>
      <c r="T61" s="186">
        <v>0</v>
      </c>
      <c r="U61" s="186" t="s">
        <v>556</v>
      </c>
      <c r="V61" s="186" t="s">
        <v>556</v>
      </c>
      <c r="W61" s="183">
        <v>0</v>
      </c>
      <c r="X61" s="186">
        <v>0</v>
      </c>
      <c r="Y61" s="186" t="s">
        <v>556</v>
      </c>
      <c r="Z61" s="186" t="s">
        <v>556</v>
      </c>
      <c r="AA61" s="183">
        <f t="shared" si="2"/>
        <v>0</v>
      </c>
      <c r="AB61" s="190">
        <f t="shared" si="5"/>
        <v>0</v>
      </c>
    </row>
    <row r="62" spans="1:28" x14ac:dyDescent="0.25">
      <c r="A62" s="184" t="s">
        <v>221</v>
      </c>
      <c r="B62" s="189" t="s">
        <v>143</v>
      </c>
      <c r="C62" s="183">
        <f>'6.2. Паспорт фин осв ввод утв'!C62</f>
        <v>0</v>
      </c>
      <c r="D62" s="186" t="s">
        <v>556</v>
      </c>
      <c r="E62" s="186">
        <f t="shared" si="3"/>
        <v>0</v>
      </c>
      <c r="F62" s="186">
        <f>'6.2. Паспорт фин осв ввод утв'!P62</f>
        <v>0</v>
      </c>
      <c r="G62" s="186">
        <f t="shared" si="4"/>
        <v>0</v>
      </c>
      <c r="H62" s="186">
        <v>0</v>
      </c>
      <c r="I62" s="186" t="s">
        <v>556</v>
      </c>
      <c r="J62" s="186" t="s">
        <v>556</v>
      </c>
      <c r="K62" s="183">
        <f t="shared" si="8"/>
        <v>0</v>
      </c>
      <c r="L62" s="186">
        <v>0</v>
      </c>
      <c r="M62" s="186" t="s">
        <v>556</v>
      </c>
      <c r="N62" s="186" t="s">
        <v>556</v>
      </c>
      <c r="O62" s="186">
        <v>0</v>
      </c>
      <c r="P62" s="186">
        <v>0</v>
      </c>
      <c r="Q62" s="186" t="s">
        <v>556</v>
      </c>
      <c r="R62" s="186" t="s">
        <v>556</v>
      </c>
      <c r="S62" s="183">
        <v>0</v>
      </c>
      <c r="T62" s="186">
        <v>0</v>
      </c>
      <c r="U62" s="186" t="s">
        <v>556</v>
      </c>
      <c r="V62" s="186" t="s">
        <v>556</v>
      </c>
      <c r="W62" s="183">
        <v>0</v>
      </c>
      <c r="X62" s="186">
        <v>0</v>
      </c>
      <c r="Y62" s="186" t="s">
        <v>556</v>
      </c>
      <c r="Z62" s="186" t="s">
        <v>556</v>
      </c>
      <c r="AA62" s="183">
        <f t="shared" si="2"/>
        <v>0</v>
      </c>
      <c r="AB62" s="190">
        <f t="shared" si="5"/>
        <v>0</v>
      </c>
    </row>
    <row r="63" spans="1:28" x14ac:dyDescent="0.25">
      <c r="A63" s="184" t="s">
        <v>222</v>
      </c>
      <c r="B63" s="189" t="s">
        <v>224</v>
      </c>
      <c r="C63" s="183">
        <f>C49</f>
        <v>0.18</v>
      </c>
      <c r="D63" s="186" t="s">
        <v>556</v>
      </c>
      <c r="E63" s="186">
        <f t="shared" si="3"/>
        <v>0.18</v>
      </c>
      <c r="F63" s="186">
        <f>'6.2. Паспорт фин осв ввод утв'!P63</f>
        <v>0</v>
      </c>
      <c r="G63" s="186">
        <f t="shared" si="4"/>
        <v>0.18</v>
      </c>
      <c r="H63" s="186">
        <v>4</v>
      </c>
      <c r="I63" s="186" t="s">
        <v>556</v>
      </c>
      <c r="J63" s="186" t="s">
        <v>556</v>
      </c>
      <c r="K63" s="183">
        <v>0</v>
      </c>
      <c r="L63" s="186">
        <v>0</v>
      </c>
      <c r="M63" s="186" t="s">
        <v>556</v>
      </c>
      <c r="N63" s="186" t="s">
        <v>556</v>
      </c>
      <c r="O63" s="186">
        <v>0</v>
      </c>
      <c r="P63" s="186">
        <v>0</v>
      </c>
      <c r="Q63" s="186" t="s">
        <v>556</v>
      </c>
      <c r="R63" s="186" t="s">
        <v>556</v>
      </c>
      <c r="S63" s="183">
        <v>0</v>
      </c>
      <c r="T63" s="186">
        <v>0</v>
      </c>
      <c r="U63" s="186" t="s">
        <v>556</v>
      </c>
      <c r="V63" s="186" t="s">
        <v>556</v>
      </c>
      <c r="W63" s="183">
        <v>0</v>
      </c>
      <c r="X63" s="186">
        <v>0</v>
      </c>
      <c r="Y63" s="186" t="s">
        <v>556</v>
      </c>
      <c r="Z63" s="186" t="s">
        <v>556</v>
      </c>
      <c r="AA63" s="183">
        <f t="shared" si="2"/>
        <v>0.18</v>
      </c>
      <c r="AB63" s="190">
        <f t="shared" si="5"/>
        <v>0</v>
      </c>
    </row>
    <row r="64" spans="1:28" ht="18.75" x14ac:dyDescent="0.25">
      <c r="A64" s="184" t="s">
        <v>223</v>
      </c>
      <c r="B64" s="187" t="s">
        <v>570</v>
      </c>
      <c r="C64" s="183">
        <f>'6.2. Паспорт фин осв ввод утв'!C64</f>
        <v>0</v>
      </c>
      <c r="D64" s="186" t="s">
        <v>556</v>
      </c>
      <c r="E64" s="186">
        <f t="shared" si="3"/>
        <v>0</v>
      </c>
      <c r="F64" s="186">
        <f>'6.2. Паспорт фин осв ввод утв'!P64</f>
        <v>0</v>
      </c>
      <c r="G64" s="186">
        <f t="shared" si="4"/>
        <v>0</v>
      </c>
      <c r="H64" s="186">
        <v>0</v>
      </c>
      <c r="I64" s="186" t="s">
        <v>556</v>
      </c>
      <c r="J64" s="186" t="s">
        <v>556</v>
      </c>
      <c r="K64" s="183">
        <f>C64</f>
        <v>0</v>
      </c>
      <c r="L64" s="186">
        <v>0</v>
      </c>
      <c r="M64" s="186" t="s">
        <v>556</v>
      </c>
      <c r="N64" s="186" t="s">
        <v>556</v>
      </c>
      <c r="O64" s="186">
        <v>0</v>
      </c>
      <c r="P64" s="186">
        <v>0</v>
      </c>
      <c r="Q64" s="186" t="s">
        <v>556</v>
      </c>
      <c r="R64" s="186" t="s">
        <v>556</v>
      </c>
      <c r="S64" s="183">
        <v>0</v>
      </c>
      <c r="T64" s="186">
        <v>0</v>
      </c>
      <c r="U64" s="186" t="s">
        <v>556</v>
      </c>
      <c r="V64" s="186" t="s">
        <v>556</v>
      </c>
      <c r="W64" s="183">
        <v>0</v>
      </c>
      <c r="X64" s="186">
        <v>0</v>
      </c>
      <c r="Y64" s="186" t="s">
        <v>556</v>
      </c>
      <c r="Z64" s="186" t="s">
        <v>556</v>
      </c>
      <c r="AA64" s="183">
        <f t="shared" si="2"/>
        <v>0</v>
      </c>
      <c r="AB64" s="190">
        <f t="shared" si="5"/>
        <v>0</v>
      </c>
    </row>
    <row r="65" spans="1:27" x14ac:dyDescent="0.25">
      <c r="A65" s="49"/>
      <c r="B65" s="44"/>
      <c r="C65" s="44"/>
      <c r="D65" s="44"/>
      <c r="E65" s="44"/>
      <c r="F65" s="44"/>
    </row>
    <row r="66" spans="1:27" ht="54" customHeight="1" x14ac:dyDescent="0.25">
      <c r="B66" s="396"/>
      <c r="C66" s="396"/>
      <c r="D66" s="396"/>
      <c r="E66" s="396"/>
      <c r="F66" s="46"/>
      <c r="G66" s="48"/>
      <c r="H66" s="48"/>
      <c r="I66" s="48"/>
      <c r="J66" s="48"/>
      <c r="K66" s="48"/>
      <c r="L66" s="48"/>
      <c r="M66" s="48"/>
      <c r="N66" s="48"/>
      <c r="O66" s="48"/>
      <c r="P66" s="48"/>
      <c r="Q66" s="48"/>
      <c r="R66" s="48"/>
      <c r="S66" s="48"/>
      <c r="T66" s="48"/>
      <c r="U66" s="48"/>
      <c r="V66" s="48"/>
      <c r="W66" s="48"/>
      <c r="X66" s="48"/>
      <c r="Y66" s="48"/>
      <c r="Z66" s="48"/>
      <c r="AA66" s="48"/>
    </row>
    <row r="68" spans="1:27" ht="50.25" customHeight="1" x14ac:dyDescent="0.25">
      <c r="B68" s="396"/>
      <c r="C68" s="396"/>
      <c r="D68" s="396"/>
      <c r="E68" s="396"/>
      <c r="F68" s="46"/>
    </row>
    <row r="70" spans="1:27" ht="36.75" customHeight="1" x14ac:dyDescent="0.25">
      <c r="B70" s="396"/>
      <c r="C70" s="396"/>
      <c r="D70" s="396"/>
      <c r="E70" s="396"/>
      <c r="F70" s="46"/>
    </row>
    <row r="72" spans="1:27" ht="51" customHeight="1" x14ac:dyDescent="0.25">
      <c r="B72" s="396"/>
      <c r="C72" s="396"/>
      <c r="D72" s="396"/>
      <c r="E72" s="396"/>
      <c r="F72" s="46"/>
    </row>
    <row r="73" spans="1:27" ht="32.25" customHeight="1" x14ac:dyDescent="0.25">
      <c r="B73" s="396"/>
      <c r="C73" s="396"/>
      <c r="D73" s="396"/>
      <c r="E73" s="396"/>
      <c r="F73" s="46"/>
    </row>
    <row r="74" spans="1:27" ht="51.75" customHeight="1" x14ac:dyDescent="0.25">
      <c r="B74" s="396"/>
      <c r="C74" s="396"/>
      <c r="D74" s="396"/>
      <c r="E74" s="396"/>
      <c r="F74" s="46"/>
    </row>
    <row r="75" spans="1:27" ht="21.75" customHeight="1" x14ac:dyDescent="0.25">
      <c r="B75" s="394"/>
      <c r="C75" s="394"/>
      <c r="D75" s="394"/>
      <c r="E75" s="394"/>
      <c r="F75" s="45"/>
    </row>
    <row r="76" spans="1:27" ht="23.25" customHeight="1" x14ac:dyDescent="0.25"/>
    <row r="77" spans="1:27" ht="18.75" customHeight="1" x14ac:dyDescent="0.25">
      <c r="B77" s="395"/>
      <c r="C77" s="395"/>
      <c r="D77" s="395"/>
      <c r="E77" s="395"/>
      <c r="F77" s="44"/>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Y21:Z21"/>
    <mergeCell ref="F20:F22"/>
    <mergeCell ref="G20:J20"/>
    <mergeCell ref="K20:N20"/>
    <mergeCell ref="S20:V20"/>
    <mergeCell ref="W20:Z20"/>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6" t="str">
        <f>'1. паспорт местоположение'!A12:C12</f>
        <v>O 24-14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05" t="s">
        <v>436</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6" t="s">
        <v>49</v>
      </c>
      <c r="B22" s="409" t="s">
        <v>21</v>
      </c>
      <c r="C22" s="406" t="s">
        <v>48</v>
      </c>
      <c r="D22" s="406" t="s">
        <v>47</v>
      </c>
      <c r="E22" s="412" t="s">
        <v>447</v>
      </c>
      <c r="F22" s="413"/>
      <c r="G22" s="413"/>
      <c r="H22" s="413"/>
      <c r="I22" s="413"/>
      <c r="J22" s="413"/>
      <c r="K22" s="413"/>
      <c r="L22" s="414"/>
      <c r="M22" s="406" t="s">
        <v>46</v>
      </c>
      <c r="N22" s="406" t="s">
        <v>45</v>
      </c>
      <c r="O22" s="406" t="s">
        <v>44</v>
      </c>
      <c r="P22" s="415" t="s">
        <v>232</v>
      </c>
      <c r="Q22" s="415" t="s">
        <v>43</v>
      </c>
      <c r="R22" s="415" t="s">
        <v>42</v>
      </c>
      <c r="S22" s="415" t="s">
        <v>41</v>
      </c>
      <c r="T22" s="415"/>
      <c r="U22" s="416" t="s">
        <v>40</v>
      </c>
      <c r="V22" s="416" t="s">
        <v>39</v>
      </c>
      <c r="W22" s="415" t="s">
        <v>38</v>
      </c>
      <c r="X22" s="415" t="s">
        <v>37</v>
      </c>
      <c r="Y22" s="415" t="s">
        <v>36</v>
      </c>
      <c r="Z22" s="429" t="s">
        <v>35</v>
      </c>
      <c r="AA22" s="415" t="s">
        <v>34</v>
      </c>
      <c r="AB22" s="415" t="s">
        <v>33</v>
      </c>
      <c r="AC22" s="415" t="s">
        <v>32</v>
      </c>
      <c r="AD22" s="415" t="s">
        <v>31</v>
      </c>
      <c r="AE22" s="415" t="s">
        <v>30</v>
      </c>
      <c r="AF22" s="415" t="s">
        <v>29</v>
      </c>
      <c r="AG22" s="415"/>
      <c r="AH22" s="415"/>
      <c r="AI22" s="415"/>
      <c r="AJ22" s="415"/>
      <c r="AK22" s="415"/>
      <c r="AL22" s="415" t="s">
        <v>28</v>
      </c>
      <c r="AM22" s="415"/>
      <c r="AN22" s="415"/>
      <c r="AO22" s="415"/>
      <c r="AP22" s="415" t="s">
        <v>27</v>
      </c>
      <c r="AQ22" s="415"/>
      <c r="AR22" s="415" t="s">
        <v>26</v>
      </c>
      <c r="AS22" s="415" t="s">
        <v>25</v>
      </c>
      <c r="AT22" s="415" t="s">
        <v>24</v>
      </c>
      <c r="AU22" s="415" t="s">
        <v>23</v>
      </c>
      <c r="AV22" s="419" t="s">
        <v>22</v>
      </c>
    </row>
    <row r="23" spans="1:48" ht="64.5" customHeight="1" x14ac:dyDescent="0.25">
      <c r="A23" s="407"/>
      <c r="B23" s="410"/>
      <c r="C23" s="407"/>
      <c r="D23" s="407"/>
      <c r="E23" s="421" t="s">
        <v>20</v>
      </c>
      <c r="F23" s="423" t="s">
        <v>125</v>
      </c>
      <c r="G23" s="423" t="s">
        <v>124</v>
      </c>
      <c r="H23" s="423" t="s">
        <v>123</v>
      </c>
      <c r="I23" s="427" t="s">
        <v>357</v>
      </c>
      <c r="J23" s="427" t="s">
        <v>358</v>
      </c>
      <c r="K23" s="427" t="s">
        <v>359</v>
      </c>
      <c r="L23" s="423" t="s">
        <v>73</v>
      </c>
      <c r="M23" s="407"/>
      <c r="N23" s="407"/>
      <c r="O23" s="407"/>
      <c r="P23" s="415"/>
      <c r="Q23" s="415"/>
      <c r="R23" s="415"/>
      <c r="S23" s="425" t="s">
        <v>1</v>
      </c>
      <c r="T23" s="425" t="s">
        <v>8</v>
      </c>
      <c r="U23" s="416"/>
      <c r="V23" s="416"/>
      <c r="W23" s="415"/>
      <c r="X23" s="415"/>
      <c r="Y23" s="415"/>
      <c r="Z23" s="415"/>
      <c r="AA23" s="415"/>
      <c r="AB23" s="415"/>
      <c r="AC23" s="415"/>
      <c r="AD23" s="415"/>
      <c r="AE23" s="415"/>
      <c r="AF23" s="415" t="s">
        <v>19</v>
      </c>
      <c r="AG23" s="415"/>
      <c r="AH23" s="415" t="s">
        <v>18</v>
      </c>
      <c r="AI23" s="415"/>
      <c r="AJ23" s="406" t="s">
        <v>17</v>
      </c>
      <c r="AK23" s="406" t="s">
        <v>16</v>
      </c>
      <c r="AL23" s="406" t="s">
        <v>15</v>
      </c>
      <c r="AM23" s="406" t="s">
        <v>14</v>
      </c>
      <c r="AN23" s="406" t="s">
        <v>13</v>
      </c>
      <c r="AO23" s="406" t="s">
        <v>12</v>
      </c>
      <c r="AP23" s="406" t="s">
        <v>11</v>
      </c>
      <c r="AQ23" s="417" t="s">
        <v>8</v>
      </c>
      <c r="AR23" s="415"/>
      <c r="AS23" s="415"/>
      <c r="AT23" s="415"/>
      <c r="AU23" s="415"/>
      <c r="AV23" s="420"/>
    </row>
    <row r="24" spans="1:48" ht="96.75" customHeight="1" x14ac:dyDescent="0.25">
      <c r="A24" s="408"/>
      <c r="B24" s="411"/>
      <c r="C24" s="408"/>
      <c r="D24" s="408"/>
      <c r="E24" s="422"/>
      <c r="F24" s="424"/>
      <c r="G24" s="424"/>
      <c r="H24" s="424"/>
      <c r="I24" s="428"/>
      <c r="J24" s="428"/>
      <c r="K24" s="428"/>
      <c r="L24" s="424"/>
      <c r="M24" s="408"/>
      <c r="N24" s="408"/>
      <c r="O24" s="408"/>
      <c r="P24" s="415"/>
      <c r="Q24" s="415"/>
      <c r="R24" s="415"/>
      <c r="S24" s="426"/>
      <c r="T24" s="426"/>
      <c r="U24" s="416"/>
      <c r="V24" s="416"/>
      <c r="W24" s="415"/>
      <c r="X24" s="415"/>
      <c r="Y24" s="415"/>
      <c r="Z24" s="415"/>
      <c r="AA24" s="415"/>
      <c r="AB24" s="415"/>
      <c r="AC24" s="415"/>
      <c r="AD24" s="415"/>
      <c r="AE24" s="415"/>
      <c r="AF24" s="112" t="s">
        <v>10</v>
      </c>
      <c r="AG24" s="112" t="s">
        <v>9</v>
      </c>
      <c r="AH24" s="113" t="s">
        <v>1</v>
      </c>
      <c r="AI24" s="113" t="s">
        <v>8</v>
      </c>
      <c r="AJ24" s="408"/>
      <c r="AK24" s="408"/>
      <c r="AL24" s="408"/>
      <c r="AM24" s="408"/>
      <c r="AN24" s="408"/>
      <c r="AO24" s="408"/>
      <c r="AP24" s="408"/>
      <c r="AQ24" s="418"/>
      <c r="AR24" s="415"/>
      <c r="AS24" s="415"/>
      <c r="AT24" s="415"/>
      <c r="AU24" s="415"/>
      <c r="AV24" s="42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0" t="str">
        <f>'1. паспорт местоположение'!A5:C5</f>
        <v>Год раскрытия информации: 2024 год</v>
      </c>
      <c r="B5" s="430"/>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 xml:space="preserve">Акционерное общество "Западная энергетическая компания" </v>
      </c>
      <c r="B9" s="326"/>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6" t="str">
        <f>'1. паспорт местоположение'!A12:C12</f>
        <v>O 24-14</v>
      </c>
      <c r="B12" s="326"/>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31"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49"/>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32" t="s">
        <v>437</v>
      </c>
      <c r="B18" s="433"/>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2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4"/>
    </row>
    <row r="102" spans="1:2" x14ac:dyDescent="0.25">
      <c r="A102" s="98" t="s">
        <v>349</v>
      </c>
      <c r="B102" s="435"/>
    </row>
    <row r="103" spans="1:2" x14ac:dyDescent="0.25">
      <c r="A103" s="98" t="s">
        <v>350</v>
      </c>
      <c r="B103" s="435"/>
    </row>
    <row r="104" spans="1:2" x14ac:dyDescent="0.25">
      <c r="A104" s="98" t="s">
        <v>351</v>
      </c>
      <c r="B104" s="435"/>
    </row>
    <row r="105" spans="1:2" x14ac:dyDescent="0.25">
      <c r="A105" s="98" t="s">
        <v>352</v>
      </c>
      <c r="B105" s="435"/>
    </row>
    <row r="106" spans="1:2" ht="16.5" thickBot="1" x14ac:dyDescent="0.3">
      <c r="A106" s="107" t="s">
        <v>353</v>
      </c>
      <c r="B106" s="436"/>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7" t="s">
        <v>468</v>
      </c>
    </row>
    <row r="2" spans="1:1" ht="25.5" customHeight="1" x14ac:dyDescent="0.25">
      <c r="A2" s="437"/>
    </row>
    <row r="3" spans="1:1" ht="25.5" customHeight="1" x14ac:dyDescent="0.25">
      <c r="A3" s="437"/>
    </row>
    <row r="4" spans="1:1" ht="25.5" customHeight="1" x14ac:dyDescent="0.25">
      <c r="A4" s="437"/>
    </row>
    <row r="5" spans="1:1" ht="25.5" customHeight="1" x14ac:dyDescent="0.25">
      <c r="A5" s="437"/>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6" t="str">
        <f>'1. паспорт местоположение'!A12:C12</f>
        <v>O 24-14</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4"/>
      <c r="U13" s="4"/>
      <c r="V13" s="4"/>
      <c r="W13" s="4"/>
      <c r="X13" s="4"/>
      <c r="Y13" s="4"/>
      <c r="Z13" s="4"/>
      <c r="AA13" s="4"/>
      <c r="AB13" s="4"/>
    </row>
    <row r="14" spans="1:28" s="3" customFormat="1" ht="12" x14ac:dyDescent="0.2">
      <c r="A14" s="326" t="str">
        <f>'1. паспорт местоположение'!A9:C9</f>
        <v xml:space="preserve">Акционерное общество "Западная энергетическая компания" </v>
      </c>
      <c r="B14" s="326"/>
      <c r="C14" s="326"/>
      <c r="D14" s="326"/>
      <c r="E14" s="326"/>
      <c r="F14" s="326"/>
      <c r="G14" s="326"/>
      <c r="H14" s="326"/>
      <c r="I14" s="326"/>
      <c r="J14" s="326"/>
      <c r="K14" s="326"/>
      <c r="L14" s="326"/>
      <c r="M14" s="326"/>
      <c r="N14" s="326"/>
      <c r="O14" s="326"/>
      <c r="P14" s="326"/>
      <c r="Q14" s="326"/>
      <c r="R14" s="326"/>
      <c r="S14" s="326"/>
      <c r="T14" s="7"/>
      <c r="U14" s="7"/>
      <c r="V14" s="7"/>
      <c r="W14" s="7"/>
      <c r="X14" s="7"/>
      <c r="Y14" s="7"/>
      <c r="Z14" s="7"/>
      <c r="AA14" s="7"/>
      <c r="AB14" s="7"/>
    </row>
    <row r="15" spans="1:28" s="3" customFormat="1" ht="15" customHeight="1" x14ac:dyDescent="0.2">
      <c r="A15" s="327"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4"/>
      <c r="U18" s="4"/>
      <c r="V18" s="4"/>
      <c r="W18" s="4"/>
      <c r="X18" s="4"/>
      <c r="Y18" s="4"/>
    </row>
    <row r="19" spans="1:28" s="3" customFormat="1" ht="54" customHeight="1" x14ac:dyDescent="0.2">
      <c r="A19" s="330" t="s">
        <v>2</v>
      </c>
      <c r="B19" s="330" t="s">
        <v>93</v>
      </c>
      <c r="C19" s="331" t="s">
        <v>306</v>
      </c>
      <c r="D19" s="330" t="s">
        <v>305</v>
      </c>
      <c r="E19" s="330" t="s">
        <v>92</v>
      </c>
      <c r="F19" s="330" t="s">
        <v>91</v>
      </c>
      <c r="G19" s="330" t="s">
        <v>301</v>
      </c>
      <c r="H19" s="330" t="s">
        <v>90</v>
      </c>
      <c r="I19" s="330" t="s">
        <v>89</v>
      </c>
      <c r="J19" s="330" t="s">
        <v>88</v>
      </c>
      <c r="K19" s="330" t="s">
        <v>87</v>
      </c>
      <c r="L19" s="330" t="s">
        <v>86</v>
      </c>
      <c r="M19" s="330" t="s">
        <v>85</v>
      </c>
      <c r="N19" s="330" t="s">
        <v>84</v>
      </c>
      <c r="O19" s="330" t="s">
        <v>83</v>
      </c>
      <c r="P19" s="330" t="s">
        <v>82</v>
      </c>
      <c r="Q19" s="330" t="s">
        <v>304</v>
      </c>
      <c r="R19" s="330"/>
      <c r="S19" s="333" t="s">
        <v>406</v>
      </c>
      <c r="T19" s="4"/>
      <c r="U19" s="4"/>
      <c r="V19" s="4"/>
      <c r="W19" s="4"/>
      <c r="X19" s="4"/>
      <c r="Y19" s="4"/>
    </row>
    <row r="20" spans="1:28" s="3" customFormat="1" ht="180.75" customHeight="1" x14ac:dyDescent="0.2">
      <c r="A20" s="330"/>
      <c r="B20" s="330"/>
      <c r="C20" s="332"/>
      <c r="D20" s="330"/>
      <c r="E20" s="330"/>
      <c r="F20" s="330"/>
      <c r="G20" s="330"/>
      <c r="H20" s="330"/>
      <c r="I20" s="330"/>
      <c r="J20" s="330"/>
      <c r="K20" s="330"/>
      <c r="L20" s="330"/>
      <c r="M20" s="330"/>
      <c r="N20" s="330"/>
      <c r="O20" s="330"/>
      <c r="P20" s="330"/>
      <c r="Q20" s="30" t="s">
        <v>302</v>
      </c>
      <c r="R20" s="31" t="s">
        <v>303</v>
      </c>
      <c r="S20" s="33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2024 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6" t="str">
        <f>'1. паспорт местоположение'!A12:C12</f>
        <v>O 24-14</v>
      </c>
      <c r="B13" s="326"/>
      <c r="C13" s="326"/>
      <c r="D13" s="326"/>
      <c r="E13" s="326"/>
      <c r="F13" s="326"/>
      <c r="G13" s="326"/>
      <c r="H13" s="326"/>
      <c r="I13" s="326"/>
      <c r="J13" s="326"/>
      <c r="K13" s="326"/>
      <c r="L13" s="326"/>
      <c r="M13" s="326"/>
      <c r="N13" s="326"/>
      <c r="O13" s="326"/>
      <c r="P13" s="326"/>
      <c r="Q13" s="326"/>
      <c r="R13" s="326"/>
      <c r="S13" s="326"/>
      <c r="T13" s="326"/>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3" customFormat="1" ht="12" x14ac:dyDescent="0.2">
      <c r="A16"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2</v>
      </c>
      <c r="B21" s="341" t="s">
        <v>218</v>
      </c>
      <c r="C21" s="342"/>
      <c r="D21" s="345" t="s">
        <v>115</v>
      </c>
      <c r="E21" s="341" t="s">
        <v>446</v>
      </c>
      <c r="F21" s="342"/>
      <c r="G21" s="341" t="s">
        <v>237</v>
      </c>
      <c r="H21" s="342"/>
      <c r="I21" s="341" t="s">
        <v>114</v>
      </c>
      <c r="J21" s="342"/>
      <c r="K21" s="345" t="s">
        <v>113</v>
      </c>
      <c r="L21" s="341" t="s">
        <v>112</v>
      </c>
      <c r="M21" s="342"/>
      <c r="N21" s="341" t="s">
        <v>442</v>
      </c>
      <c r="O21" s="342"/>
      <c r="P21" s="345" t="s">
        <v>111</v>
      </c>
      <c r="Q21" s="334" t="s">
        <v>110</v>
      </c>
      <c r="R21" s="335"/>
      <c r="S21" s="334" t="s">
        <v>109</v>
      </c>
      <c r="T21" s="336"/>
    </row>
    <row r="22" spans="1:113" ht="204.75" customHeight="1" x14ac:dyDescent="0.25">
      <c r="A22" s="339"/>
      <c r="B22" s="343"/>
      <c r="C22" s="344"/>
      <c r="D22" s="348"/>
      <c r="E22" s="343"/>
      <c r="F22" s="344"/>
      <c r="G22" s="343"/>
      <c r="H22" s="344"/>
      <c r="I22" s="343"/>
      <c r="J22" s="344"/>
      <c r="K22" s="346"/>
      <c r="L22" s="343"/>
      <c r="M22" s="344"/>
      <c r="N22" s="343"/>
      <c r="O22" s="344"/>
      <c r="P22" s="346"/>
      <c r="Q22" s="78" t="s">
        <v>108</v>
      </c>
      <c r="R22" s="78" t="s">
        <v>416</v>
      </c>
      <c r="S22" s="78" t="s">
        <v>107</v>
      </c>
      <c r="T22" s="78" t="s">
        <v>106</v>
      </c>
    </row>
    <row r="23" spans="1:113" ht="51.75" customHeight="1" x14ac:dyDescent="0.25">
      <c r="A23" s="340"/>
      <c r="B23" s="78" t="s">
        <v>104</v>
      </c>
      <c r="C23" s="78" t="s">
        <v>105</v>
      </c>
      <c r="D23" s="346"/>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7" t="s">
        <v>452</v>
      </c>
      <c r="C29" s="347"/>
      <c r="D29" s="347"/>
      <c r="E29" s="347"/>
      <c r="F29" s="347"/>
      <c r="G29" s="347"/>
      <c r="H29" s="347"/>
      <c r="I29" s="347"/>
      <c r="J29" s="347"/>
      <c r="K29" s="347"/>
      <c r="L29" s="347"/>
      <c r="M29" s="347"/>
      <c r="N29" s="347"/>
      <c r="O29" s="347"/>
      <c r="P29" s="347"/>
      <c r="Q29" s="347"/>
      <c r="R29" s="347"/>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6" t="str">
        <f>'1. паспорт местоположение'!A12</f>
        <v>O 24-14</v>
      </c>
      <c r="F12" s="326"/>
      <c r="G12" s="326"/>
      <c r="H12" s="326"/>
      <c r="I12" s="326"/>
      <c r="J12" s="326"/>
      <c r="K12" s="326"/>
      <c r="L12" s="326"/>
      <c r="M12" s="326"/>
      <c r="N12" s="326"/>
      <c r="O12" s="326"/>
      <c r="P12" s="326"/>
      <c r="Q12" s="326"/>
      <c r="R12" s="326"/>
      <c r="S12" s="326"/>
      <c r="T12" s="326"/>
      <c r="U12" s="326"/>
      <c r="V12" s="326"/>
      <c r="W12" s="326"/>
      <c r="X12" s="326"/>
      <c r="Y12" s="326"/>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45" t="s">
        <v>2</v>
      </c>
      <c r="B21" s="341" t="s">
        <v>426</v>
      </c>
      <c r="C21" s="342"/>
      <c r="D21" s="341" t="s">
        <v>428</v>
      </c>
      <c r="E21" s="342"/>
      <c r="F21" s="334" t="s">
        <v>87</v>
      </c>
      <c r="G21" s="336"/>
      <c r="H21" s="336"/>
      <c r="I21" s="335"/>
      <c r="J21" s="345" t="s">
        <v>429</v>
      </c>
      <c r="K21" s="341" t="s">
        <v>430</v>
      </c>
      <c r="L21" s="342"/>
      <c r="M21" s="341" t="s">
        <v>431</v>
      </c>
      <c r="N21" s="342"/>
      <c r="O21" s="341" t="s">
        <v>418</v>
      </c>
      <c r="P21" s="342"/>
      <c r="Q21" s="341" t="s">
        <v>120</v>
      </c>
      <c r="R21" s="342"/>
      <c r="S21" s="345" t="s">
        <v>119</v>
      </c>
      <c r="T21" s="345" t="s">
        <v>432</v>
      </c>
      <c r="U21" s="345" t="s">
        <v>427</v>
      </c>
      <c r="V21" s="341" t="s">
        <v>118</v>
      </c>
      <c r="W21" s="342"/>
      <c r="X21" s="334" t="s">
        <v>110</v>
      </c>
      <c r="Y21" s="336"/>
      <c r="Z21" s="334" t="s">
        <v>109</v>
      </c>
      <c r="AA21" s="336"/>
    </row>
    <row r="22" spans="1:27" ht="154.5" customHeight="1" x14ac:dyDescent="0.25">
      <c r="A22" s="348"/>
      <c r="B22" s="343"/>
      <c r="C22" s="344"/>
      <c r="D22" s="343"/>
      <c r="E22" s="344"/>
      <c r="F22" s="334" t="s">
        <v>117</v>
      </c>
      <c r="G22" s="335"/>
      <c r="H22" s="334" t="s">
        <v>116</v>
      </c>
      <c r="I22" s="335"/>
      <c r="J22" s="346"/>
      <c r="K22" s="343"/>
      <c r="L22" s="344"/>
      <c r="M22" s="343"/>
      <c r="N22" s="344"/>
      <c r="O22" s="343"/>
      <c r="P22" s="344"/>
      <c r="Q22" s="343"/>
      <c r="R22" s="344"/>
      <c r="S22" s="346"/>
      <c r="T22" s="346"/>
      <c r="U22" s="346"/>
      <c r="V22" s="343"/>
      <c r="W22" s="344"/>
      <c r="X22" s="78" t="s">
        <v>108</v>
      </c>
      <c r="Y22" s="78" t="s">
        <v>416</v>
      </c>
      <c r="Z22" s="78" t="s">
        <v>107</v>
      </c>
      <c r="AA22" s="78" t="s">
        <v>106</v>
      </c>
    </row>
    <row r="23" spans="1:27" ht="60" customHeight="1" x14ac:dyDescent="0.25">
      <c r="A23" s="346"/>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603</v>
      </c>
      <c r="C25" s="208" t="s">
        <v>603</v>
      </c>
      <c r="D25" s="208" t="s">
        <v>603</v>
      </c>
      <c r="E25" s="208" t="s">
        <v>603</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2024 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6" t="str">
        <f>'1. паспорт местоположение'!A9:C9</f>
        <v xml:space="preserve">Акционерное общество "Западная энергетическая компания" </v>
      </c>
      <c r="B9" s="326"/>
      <c r="C9" s="326"/>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50" t="str">
        <f>'1. паспорт местоположение'!A12:C12</f>
        <v>O 24-14</v>
      </c>
      <c r="B12" s="350"/>
      <c r="C12" s="350"/>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8"/>
      <c r="B14" s="328"/>
      <c r="C14" s="328"/>
      <c r="D14" s="4"/>
      <c r="E14" s="4"/>
      <c r="F14" s="4"/>
      <c r="G14" s="4"/>
      <c r="H14" s="4"/>
      <c r="I14" s="4"/>
      <c r="J14" s="4"/>
      <c r="K14" s="4"/>
      <c r="L14" s="4"/>
      <c r="M14" s="4"/>
      <c r="N14" s="4"/>
      <c r="O14" s="4"/>
      <c r="P14" s="4"/>
      <c r="Q14" s="4"/>
      <c r="R14" s="4"/>
      <c r="S14" s="4"/>
      <c r="T14" s="4"/>
      <c r="U14" s="4"/>
    </row>
    <row r="15" spans="1:29" s="3" customFormat="1" ht="33.75" customHeight="1" x14ac:dyDescent="0.2">
      <c r="A15" s="349"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28"/>
      <c r="B17" s="328"/>
      <c r="C17" s="328"/>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607</v>
      </c>
      <c r="E23" s="206"/>
    </row>
    <row r="24" spans="1:21" ht="63" x14ac:dyDescent="0.25">
      <c r="A24" s="22" t="s">
        <v>59</v>
      </c>
      <c r="B24" s="24" t="s">
        <v>444</v>
      </c>
      <c r="C24" s="143" t="s">
        <v>611</v>
      </c>
    </row>
    <row r="25" spans="1:21" ht="63" customHeight="1" x14ac:dyDescent="0.25">
      <c r="A25" s="22" t="s">
        <v>58</v>
      </c>
      <c r="B25" s="24" t="s">
        <v>445</v>
      </c>
      <c r="C25" s="23" t="s">
        <v>604</v>
      </c>
      <c r="E25" s="148"/>
    </row>
    <row r="26" spans="1:21" ht="42.75" customHeight="1" x14ac:dyDescent="0.25">
      <c r="A26" s="22" t="s">
        <v>56</v>
      </c>
      <c r="B26" s="24" t="s">
        <v>226</v>
      </c>
      <c r="C26" s="23" t="s">
        <v>542</v>
      </c>
    </row>
    <row r="27" spans="1:21" ht="94.5" x14ac:dyDescent="0.25">
      <c r="A27" s="22" t="s">
        <v>55</v>
      </c>
      <c r="B27" s="24" t="s">
        <v>425</v>
      </c>
      <c r="C27" s="23" t="s">
        <v>605</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6" t="str">
        <f>'1. паспорт местоположение'!A12:C12</f>
        <v>O 24-14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9"/>
      <c r="AB13" s="9"/>
    </row>
    <row r="14" spans="1:28" x14ac:dyDescent="0.25">
      <c r="A14"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5"/>
      <c r="AB16" s="15"/>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5"/>
      <c r="AB17" s="15"/>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5"/>
      <c r="AB18" s="15"/>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5"/>
      <c r="AB19" s="15"/>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5"/>
      <c r="AB20" s="15"/>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5"/>
      <c r="AB21" s="15"/>
    </row>
    <row r="22" spans="1:28" x14ac:dyDescent="0.25">
      <c r="A22" s="352" t="s">
        <v>443</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18"/>
      <c r="AB22" s="118"/>
    </row>
    <row r="23" spans="1:28" ht="32.25" customHeight="1" x14ac:dyDescent="0.25">
      <c r="A23" s="354" t="s">
        <v>297</v>
      </c>
      <c r="B23" s="355"/>
      <c r="C23" s="355"/>
      <c r="D23" s="355"/>
      <c r="E23" s="355"/>
      <c r="F23" s="355"/>
      <c r="G23" s="355"/>
      <c r="H23" s="355"/>
      <c r="I23" s="355"/>
      <c r="J23" s="355"/>
      <c r="K23" s="355"/>
      <c r="L23" s="356"/>
      <c r="M23" s="353" t="s">
        <v>298</v>
      </c>
      <c r="N23" s="353"/>
      <c r="O23" s="353"/>
      <c r="P23" s="353"/>
      <c r="Q23" s="353"/>
      <c r="R23" s="353"/>
      <c r="S23" s="353"/>
      <c r="T23" s="353"/>
      <c r="U23" s="353"/>
      <c r="V23" s="353"/>
      <c r="W23" s="353"/>
      <c r="X23" s="353"/>
      <c r="Y23" s="353"/>
      <c r="Z23" s="353"/>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606</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606</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6" t="str">
        <f>'1. паспорт местоположение'!A12:C12</f>
        <v>O 24-14</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28"/>
      <c r="B14" s="328"/>
      <c r="C14" s="328"/>
      <c r="D14" s="328"/>
      <c r="E14" s="328"/>
      <c r="F14" s="328"/>
      <c r="G14" s="328"/>
      <c r="H14" s="328"/>
      <c r="I14" s="328"/>
      <c r="J14" s="328"/>
      <c r="K14" s="328"/>
      <c r="L14" s="328"/>
      <c r="M14" s="328"/>
      <c r="N14" s="328"/>
      <c r="O14" s="328"/>
      <c r="P14" s="4"/>
      <c r="Q14" s="4"/>
      <c r="R14" s="4"/>
      <c r="S14" s="4"/>
      <c r="T14" s="4"/>
      <c r="U14" s="4"/>
      <c r="V14" s="4"/>
      <c r="W14" s="4"/>
      <c r="X14" s="4"/>
      <c r="Y14" s="4"/>
      <c r="Z14" s="4"/>
    </row>
    <row r="15" spans="1:28" s="3" customFormat="1" ht="12" x14ac:dyDescent="0.2">
      <c r="A15"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28"/>
      <c r="B17" s="328"/>
      <c r="C17" s="328"/>
      <c r="D17" s="328"/>
      <c r="E17" s="328"/>
      <c r="F17" s="328"/>
      <c r="G17" s="328"/>
      <c r="H17" s="328"/>
      <c r="I17" s="328"/>
      <c r="J17" s="328"/>
      <c r="K17" s="328"/>
      <c r="L17" s="328"/>
      <c r="M17" s="328"/>
      <c r="N17" s="328"/>
      <c r="O17" s="328"/>
      <c r="P17" s="4"/>
      <c r="Q17" s="4"/>
      <c r="R17" s="4"/>
      <c r="S17" s="4"/>
      <c r="T17" s="4"/>
      <c r="U17" s="4"/>
      <c r="V17" s="4"/>
      <c r="W17" s="4"/>
    </row>
    <row r="18" spans="1:26" s="3" customFormat="1" ht="91.5" customHeight="1" x14ac:dyDescent="0.2">
      <c r="A18" s="361" t="s">
        <v>420</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57" t="s">
        <v>2</v>
      </c>
      <c r="B19" s="357" t="s">
        <v>81</v>
      </c>
      <c r="C19" s="357" t="s">
        <v>80</v>
      </c>
      <c r="D19" s="357" t="s">
        <v>72</v>
      </c>
      <c r="E19" s="358" t="s">
        <v>79</v>
      </c>
      <c r="F19" s="359"/>
      <c r="G19" s="359"/>
      <c r="H19" s="359"/>
      <c r="I19" s="360"/>
      <c r="J19" s="357" t="s">
        <v>78</v>
      </c>
      <c r="K19" s="357"/>
      <c r="L19" s="357"/>
      <c r="M19" s="357"/>
      <c r="N19" s="357"/>
      <c r="O19" s="357"/>
      <c r="P19" s="4"/>
      <c r="Q19" s="4"/>
      <c r="R19" s="4"/>
      <c r="S19" s="4"/>
      <c r="T19" s="4"/>
      <c r="U19" s="4"/>
      <c r="V19" s="4"/>
      <c r="W19" s="4"/>
    </row>
    <row r="20" spans="1:26" s="3" customFormat="1" ht="51" customHeight="1" x14ac:dyDescent="0.2">
      <c r="A20" s="357"/>
      <c r="B20" s="357"/>
      <c r="C20" s="357"/>
      <c r="D20" s="357"/>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C1" zoomScaleNormal="100" workbookViewId="0">
      <selection activeCell="L70" sqref="L1:AE1048576"/>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3" t="str">
        <f>'1. паспорт местоположение'!A5:C5</f>
        <v>Год раскрытия информации: 2024 год</v>
      </c>
      <c r="B5" s="363"/>
      <c r="C5" s="363"/>
      <c r="D5" s="363"/>
      <c r="E5" s="363"/>
      <c r="F5" s="363"/>
      <c r="G5" s="363"/>
      <c r="H5" s="363"/>
      <c r="I5" s="363"/>
      <c r="J5" s="363"/>
      <c r="K5" s="363"/>
      <c r="L5" s="363"/>
      <c r="M5" s="363"/>
      <c r="N5" s="363"/>
      <c r="O5" s="363"/>
      <c r="P5" s="363"/>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3" t="s">
        <v>6</v>
      </c>
      <c r="B7" s="363"/>
      <c r="C7" s="363"/>
      <c r="D7" s="363"/>
      <c r="E7" s="363"/>
      <c r="F7" s="363"/>
      <c r="G7" s="363"/>
      <c r="H7" s="363"/>
      <c r="I7" s="363"/>
      <c r="J7" s="363"/>
      <c r="K7" s="363"/>
      <c r="L7" s="363"/>
      <c r="M7" s="363"/>
      <c r="N7" s="363"/>
      <c r="O7" s="363"/>
      <c r="P7" s="363"/>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2" t="s">
        <v>5</v>
      </c>
      <c r="B10" s="362"/>
      <c r="C10" s="362"/>
      <c r="D10" s="362"/>
      <c r="E10" s="362"/>
      <c r="F10" s="362"/>
      <c r="G10" s="362"/>
      <c r="H10" s="362"/>
      <c r="I10" s="362"/>
      <c r="J10" s="362"/>
      <c r="K10" s="362"/>
      <c r="L10" s="362"/>
      <c r="M10" s="362"/>
      <c r="N10" s="362"/>
      <c r="O10" s="362"/>
      <c r="P10" s="362"/>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4" t="str">
        <f>'1. паспорт местоположение'!A12:C12</f>
        <v>O 24-14</v>
      </c>
      <c r="B12" s="364"/>
      <c r="C12" s="364"/>
      <c r="D12" s="364"/>
      <c r="E12" s="364"/>
      <c r="F12" s="364"/>
      <c r="G12" s="364"/>
      <c r="H12" s="364"/>
      <c r="I12" s="364"/>
      <c r="J12" s="364"/>
      <c r="K12" s="364"/>
      <c r="L12" s="364"/>
      <c r="M12" s="364"/>
      <c r="N12" s="364"/>
      <c r="O12" s="364"/>
      <c r="P12" s="364"/>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2" t="s">
        <v>4</v>
      </c>
      <c r="B13" s="362"/>
      <c r="C13" s="362"/>
      <c r="D13" s="362"/>
      <c r="E13" s="362"/>
      <c r="F13" s="362"/>
      <c r="G13" s="362"/>
      <c r="H13" s="362"/>
      <c r="I13" s="362"/>
      <c r="J13" s="362"/>
      <c r="K13" s="362"/>
      <c r="L13" s="362"/>
      <c r="M13" s="362"/>
      <c r="N13" s="362"/>
      <c r="O13" s="362"/>
      <c r="P13" s="362"/>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9"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69"/>
      <c r="C15" s="369"/>
      <c r="D15" s="369"/>
      <c r="E15" s="369"/>
      <c r="F15" s="369"/>
      <c r="G15" s="369"/>
      <c r="H15" s="369"/>
      <c r="I15" s="369"/>
      <c r="J15" s="369"/>
      <c r="K15" s="369"/>
      <c r="L15" s="369"/>
      <c r="M15" s="369"/>
      <c r="N15" s="369"/>
      <c r="O15" s="369"/>
      <c r="P15" s="369"/>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0" t="s">
        <v>3</v>
      </c>
      <c r="B16" s="370"/>
      <c r="C16" s="370"/>
      <c r="D16" s="370"/>
      <c r="E16" s="370"/>
      <c r="F16" s="370"/>
      <c r="G16" s="370"/>
      <c r="H16" s="370"/>
      <c r="I16" s="370"/>
      <c r="J16" s="370"/>
      <c r="K16" s="370"/>
      <c r="L16" s="370"/>
      <c r="M16" s="370"/>
      <c r="N16" s="370"/>
      <c r="O16" s="370"/>
      <c r="P16" s="370"/>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1" t="s">
        <v>421</v>
      </c>
      <c r="B18" s="371"/>
      <c r="C18" s="371"/>
      <c r="D18" s="371"/>
      <c r="E18" s="371"/>
      <c r="F18" s="371"/>
      <c r="G18" s="371"/>
      <c r="H18" s="371"/>
      <c r="I18" s="371"/>
      <c r="J18" s="371"/>
      <c r="K18" s="371"/>
      <c r="L18" s="371"/>
      <c r="M18" s="371"/>
      <c r="N18" s="371"/>
      <c r="O18" s="371"/>
      <c r="P18" s="37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5" t="s">
        <v>283</v>
      </c>
      <c r="E27" s="366"/>
      <c r="F27" s="367"/>
      <c r="G27" s="247" t="str">
        <f>IF(SUM(B89:AG89)=0,"не окупается",SUM(B89:AG89))</f>
        <v>не окупается</v>
      </c>
      <c r="H27" s="248"/>
      <c r="N27" s="232"/>
    </row>
    <row r="28" spans="1:45" ht="15" x14ac:dyDescent="0.2">
      <c r="A28" s="241" t="s">
        <v>279</v>
      </c>
      <c r="B28" s="242">
        <f>B24*0.001</f>
        <v>874.11431281</v>
      </c>
      <c r="D28" s="365" t="s">
        <v>281</v>
      </c>
      <c r="E28" s="366"/>
      <c r="F28" s="367"/>
      <c r="G28" s="247" t="str">
        <f>IF(SUM(B90:AG90)=0,"не окупается",SUM(B90:AG90))</f>
        <v>не окупается</v>
      </c>
      <c r="H28" s="248"/>
      <c r="N28" s="232"/>
    </row>
    <row r="29" spans="1:45" x14ac:dyDescent="0.2">
      <c r="A29" s="243" t="s">
        <v>460</v>
      </c>
      <c r="B29" s="244">
        <v>6</v>
      </c>
      <c r="D29" s="365" t="s">
        <v>587</v>
      </c>
      <c r="E29" s="366"/>
      <c r="F29" s="367"/>
      <c r="G29" s="249">
        <f>L87</f>
        <v>-1123813.5440515394</v>
      </c>
      <c r="H29" s="250"/>
      <c r="N29" s="232"/>
    </row>
    <row r="30" spans="1:45" x14ac:dyDescent="0.2">
      <c r="A30" s="243" t="s">
        <v>278</v>
      </c>
      <c r="B30" s="244">
        <v>6</v>
      </c>
      <c r="D30" s="365"/>
      <c r="E30" s="366"/>
      <c r="F30" s="367"/>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73">
        <v>4110.8130000000001</v>
      </c>
      <c r="D49" s="273">
        <v>4110.8130000000001</v>
      </c>
      <c r="E49" s="273">
        <v>4110.8130000000001</v>
      </c>
      <c r="F49" s="273">
        <v>4110.8130000000001</v>
      </c>
      <c r="G49" s="273">
        <v>4110.8130000000001</v>
      </c>
      <c r="H49" s="273">
        <v>4110.8130000000001</v>
      </c>
      <c r="I49" s="273">
        <v>4110.8130000000001</v>
      </c>
      <c r="J49" s="273">
        <v>4110.8130000000001</v>
      </c>
      <c r="K49" s="273">
        <v>4110.8130000000001</v>
      </c>
      <c r="L49" s="273">
        <v>4110.8130000000001</v>
      </c>
      <c r="M49" s="273">
        <v>4110.8130000000001</v>
      </c>
      <c r="N49" s="273">
        <v>4110.8130000000001</v>
      </c>
      <c r="O49" s="273">
        <v>4110.8130000000001</v>
      </c>
      <c r="P49" s="273">
        <v>4110.8130000000001</v>
      </c>
      <c r="Q49" s="273">
        <v>4110.8130000000001</v>
      </c>
      <c r="R49" s="273">
        <v>4110.8130000000001</v>
      </c>
      <c r="S49" s="273">
        <v>4110.8130000000001</v>
      </c>
      <c r="T49" s="273">
        <v>4110.8130000000001</v>
      </c>
      <c r="U49" s="273">
        <v>4110.8130000000001</v>
      </c>
      <c r="V49" s="273">
        <v>4110.8130000000001</v>
      </c>
      <c r="W49" s="273">
        <v>4110.8130000000001</v>
      </c>
      <c r="X49" s="273">
        <v>4110.8130000000001</v>
      </c>
      <c r="Y49" s="273">
        <v>4110.8130000000001</v>
      </c>
      <c r="Z49" s="273">
        <v>4110.8130000000001</v>
      </c>
      <c r="AA49" s="273">
        <v>4110.8130000000001</v>
      </c>
      <c r="AB49" s="273">
        <v>4110.8130000000001</v>
      </c>
      <c r="AC49" s="273">
        <v>4110.8130000000001</v>
      </c>
      <c r="AD49" s="273">
        <v>4110.8130000000001</v>
      </c>
      <c r="AE49" s="273">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8" t="s">
        <v>599</v>
      </c>
      <c r="B93" s="368"/>
      <c r="C93" s="368"/>
      <c r="D93" s="368"/>
      <c r="E93" s="368"/>
      <c r="F93" s="368"/>
      <c r="G93" s="368"/>
      <c r="H93" s="368"/>
      <c r="I93" s="368"/>
      <c r="J93" s="368"/>
      <c r="K93" s="368"/>
      <c r="L93" s="368"/>
      <c r="M93" s="368"/>
      <c r="N93" s="368"/>
      <c r="O93" s="368"/>
      <c r="P93" s="368"/>
      <c r="Q93" s="368"/>
      <c r="R93" s="368"/>
      <c r="S93" s="368"/>
      <c r="T93" s="368"/>
      <c r="U93" s="368"/>
      <c r="V93" s="368"/>
      <c r="W93" s="368"/>
      <c r="X93" s="368"/>
      <c r="Y93" s="368"/>
      <c r="Z93" s="368"/>
      <c r="AA93" s="368"/>
      <c r="AB93" s="368"/>
      <c r="AC93" s="368"/>
    </row>
    <row r="94" spans="1:31" x14ac:dyDescent="0.2">
      <c r="A94" s="368" t="s">
        <v>600</v>
      </c>
      <c r="B94" s="368"/>
      <c r="C94" s="368"/>
      <c r="D94" s="368"/>
      <c r="E94" s="368"/>
      <c r="F94" s="368"/>
      <c r="G94" s="368"/>
      <c r="H94" s="368"/>
      <c r="I94" s="368"/>
      <c r="N94" s="232"/>
    </row>
    <row r="95" spans="1:31" x14ac:dyDescent="0.2">
      <c r="C95" s="303"/>
      <c r="N95" s="232"/>
    </row>
    <row r="96" spans="1:31" x14ac:dyDescent="0.2">
      <c r="N96" s="232"/>
    </row>
    <row r="97" spans="2:14" s="222" customFormat="1" x14ac:dyDescent="0.2">
      <c r="N97" s="232"/>
    </row>
    <row r="98" spans="2:14" s="222" customFormat="1" hidden="1" x14ac:dyDescent="0.2">
      <c r="N98" s="232"/>
    </row>
    <row r="99" spans="2:14" s="222" customFormat="1" hidden="1" x14ac:dyDescent="0.2">
      <c r="N99" s="232"/>
    </row>
    <row r="100" spans="2:14" s="222" customFormat="1" hidden="1" x14ac:dyDescent="0.2">
      <c r="N100" s="232"/>
    </row>
    <row r="101" spans="2:14" s="222" customFormat="1" hidden="1" x14ac:dyDescent="0.2">
      <c r="B101" s="312">
        <v>2022</v>
      </c>
      <c r="C101" s="312">
        <f>B101+1</f>
        <v>2023</v>
      </c>
      <c r="D101" s="312">
        <f t="shared" ref="D101:F101" si="20">C101+1</f>
        <v>2024</v>
      </c>
      <c r="E101" s="312">
        <f t="shared" si="20"/>
        <v>2025</v>
      </c>
      <c r="F101" s="312">
        <f t="shared" si="20"/>
        <v>2026</v>
      </c>
      <c r="N101" s="232"/>
    </row>
    <row r="102" spans="2:14" s="222" customFormat="1" hidden="1" x14ac:dyDescent="0.2">
      <c r="B102" s="312">
        <v>114.63142733059399</v>
      </c>
      <c r="C102" s="312">
        <v>106.968874824043</v>
      </c>
      <c r="D102" s="312">
        <v>105.27260918901</v>
      </c>
      <c r="E102" s="312">
        <v>104.761984318213</v>
      </c>
      <c r="F102" s="312">
        <v>104.57995653007001</v>
      </c>
      <c r="N102" s="232"/>
    </row>
    <row r="103" spans="2:14" s="222" customFormat="1" hidden="1" x14ac:dyDescent="0.2">
      <c r="B103" s="232"/>
      <c r="C103" s="232"/>
      <c r="D103" s="232"/>
      <c r="E103" s="232"/>
      <c r="F103" s="23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4"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2024 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6" t="str">
        <f>'1. паспорт местоположение'!A12:C12</f>
        <v>O 24-14</v>
      </c>
      <c r="B12" s="326"/>
      <c r="C12" s="326"/>
      <c r="D12" s="326"/>
      <c r="E12" s="326"/>
      <c r="F12" s="326"/>
      <c r="G12" s="326"/>
      <c r="H12" s="326"/>
      <c r="I12" s="326"/>
      <c r="J12" s="326"/>
      <c r="K12" s="326"/>
      <c r="L12" s="326"/>
    </row>
    <row r="13" spans="1:44" x14ac:dyDescent="0.25">
      <c r="A13" s="317" t="s">
        <v>4</v>
      </c>
      <c r="B13" s="317"/>
      <c r="C13" s="317"/>
      <c r="D13" s="317"/>
      <c r="E13" s="317"/>
      <c r="F13" s="317"/>
      <c r="G13" s="317"/>
      <c r="H13" s="317"/>
      <c r="I13" s="317"/>
      <c r="J13" s="317"/>
      <c r="K13" s="317"/>
      <c r="L13" s="317"/>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6"/>
      <c r="C15" s="326"/>
      <c r="D15" s="326"/>
      <c r="E15" s="326"/>
      <c r="F15" s="326"/>
      <c r="G15" s="326"/>
      <c r="H15" s="326"/>
      <c r="I15" s="326"/>
      <c r="J15" s="326"/>
      <c r="K15" s="326"/>
      <c r="L15" s="326"/>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72" t="s">
        <v>422</v>
      </c>
      <c r="B19" s="372"/>
      <c r="C19" s="372"/>
      <c r="D19" s="372"/>
      <c r="E19" s="372"/>
      <c r="F19" s="372"/>
      <c r="G19" s="372"/>
      <c r="H19" s="372"/>
      <c r="I19" s="372"/>
      <c r="J19" s="372"/>
      <c r="K19" s="372"/>
      <c r="L19" s="372"/>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2024-04-22T18:06:18Z</dcterms:modified>
</cp:coreProperties>
</file>