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J 19-15\"/>
    </mc:Choice>
  </mc:AlternateContent>
  <xr:revisionPtr revIDLastSave="0" documentId="13_ncr:1_{9998B96E-7338-494F-B48A-6146F52E1DBC}" xr6:coauthVersionLast="47" xr6:coauthVersionMax="47" xr10:uidLastSave="{00000000-0000-0000-0000-000000000000}"/>
  <bookViews>
    <workbookView xWindow="13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F23" i="102" l="1"/>
  <c r="I23" i="102"/>
  <c r="C32" i="102"/>
  <c r="C24" i="102"/>
  <c r="C25" i="102"/>
  <c r="C26" i="102"/>
  <c r="I23" i="101"/>
  <c r="I16" i="101"/>
  <c r="I17" i="101"/>
  <c r="K17" i="101" s="1"/>
  <c r="A14" i="104" l="1"/>
  <c r="A13" i="104"/>
  <c r="A11" i="104"/>
  <c r="A10" i="104"/>
  <c r="A9" i="104"/>
  <c r="A8" i="104"/>
  <c r="A6" i="104"/>
  <c r="K23" i="101" l="1"/>
  <c r="I9" i="101"/>
  <c r="K9" i="101" s="1"/>
  <c r="K25" i="101" s="1"/>
  <c r="I15" i="10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P9" i="97" l="1"/>
  <c r="P9" i="96" l="1"/>
  <c r="P46" i="96" s="1"/>
  <c r="P8" i="97"/>
  <c r="P15" i="97" s="1"/>
  <c r="F20" i="102" l="1"/>
  <c r="F21" i="102" s="1"/>
  <c r="F22" i="102" s="1"/>
  <c r="E5" i="100"/>
  <c r="E6" i="100" s="1"/>
  <c r="E7" i="100" s="1"/>
  <c r="E10" i="100" s="1"/>
  <c r="E8" i="100" s="1"/>
  <c r="I22" i="102" l="1"/>
  <c r="F25" i="102"/>
  <c r="F26" i="102" l="1"/>
  <c r="C23" i="102" l="1"/>
  <c r="J34" i="102"/>
  <c r="F34" i="102"/>
  <c r="C34" i="102" s="1"/>
</calcChain>
</file>

<file path=xl/sharedStrings.xml><?xml version="1.0" encoding="utf-8"?>
<sst xmlns="http://schemas.openxmlformats.org/spreadsheetml/2006/main" count="1043" uniqueCount="247">
  <si>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</si>
  <si>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</si>
  <si>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</si>
  <si>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</si>
  <si>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</si>
  <si>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</si>
  <si>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</si>
  <si>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</si>
  <si>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</si>
  <si>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</si>
  <si>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</si>
  <si>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</si>
  <si>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</si>
  <si>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</si>
  <si>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</si>
  <si>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</si>
  <si>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</si>
  <si>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</si>
  <si>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</si>
  <si>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</si>
  <si>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</si>
  <si>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</si>
  <si>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</si>
  <si>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</si>
  <si>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</si>
  <si>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</si>
  <si>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</si>
  <si>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</si>
  <si>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</si>
  <si>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</si>
  <si>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</si>
  <si>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</si>
  <si>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</si>
  <si>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</si>
  <si>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</si>
  <si>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</si>
  <si>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</si>
  <si>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</si>
  <si>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</si>
  <si>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</si>
  <si>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</si>
  <si>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</si>
  <si>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</si>
  <si>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</si>
  <si>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</si>
  <si>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</si>
  <si>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</si>
  <si>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</si>
  <si>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</si>
  <si>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</si>
  <si>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</si>
  <si>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</si>
  <si>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</si>
  <si>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</si>
  <si>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</si>
  <si>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</si>
  <si>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</si>
  <si>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</si>
  <si>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</si>
  <si>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</si>
  <si>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</si>
  <si>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</si>
  <si>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</si>
  <si>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</si>
  <si>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</si>
  <si>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</si>
  <si>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</si>
  <si>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</si>
  <si>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</si>
  <si>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</si>
  <si>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</si>
  <si>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</si>
  <si>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</si>
  <si>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</si>
  <si>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</si>
  <si>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</si>
  <si>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</si>
  <si>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</si>
  <si>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</si>
  <si>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</si>
  <si>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</si>
  <si>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</si>
  <si>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</si>
  <si>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</si>
  <si>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</si>
  <si>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</si>
  <si>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</si>
  <si>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</si>
  <si>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</si>
  <si>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</si>
  <si>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</si>
  <si>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</si>
  <si>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</si>
  <si>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</si>
  <si>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</si>
  <si>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</si>
  <si>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</si>
  <si>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</si>
  <si>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</si>
  <si>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</si>
  <si>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</si>
  <si>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</si>
  <si>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</si>
  <si>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</si>
  <si>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</si>
  <si>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</si>
  <si>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</si>
  <si>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</si>
  <si>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</si>
  <si>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</si>
  <si>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</si>
  <si>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</si>
  <si>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</si>
  <si>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</si>
  <si>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</si>
  <si>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</si>
  <si>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</si>
  <si>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</si>
  <si>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</si>
  <si>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</si>
  <si>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</si>
  <si>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</si>
  <si>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</si>
  <si>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</si>
  <si>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</si>
  <si>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</si>
  <si>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</si>
  <si>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</si>
  <si>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</si>
  <si>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</si>
  <si>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</si>
  <si>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</si>
  <si>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</si>
  <si>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</si>
  <si>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</si>
  <si>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</si>
  <si>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</si>
  <si>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</si>
  <si>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</si>
  <si>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</si>
  <si>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</si>
  <si>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</si>
  <si>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</si>
  <si>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</si>
  <si>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</si>
  <si>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</si>
  <si>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</si>
  <si>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</si>
  <si>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</si>
  <si>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</si>
  <si>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</si>
  <si>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</si>
  <si>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</si>
  <si>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</si>
  <si>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</si>
  <si>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</si>
  <si>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</si>
  <si>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</si>
  <si>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</si>
  <si>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</si>
  <si>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</si>
  <si>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</si>
  <si>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</si>
  <si>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</si>
  <si>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</si>
  <si>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</si>
  <si>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</si>
  <si>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</si>
  <si>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</si>
  <si>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</si>
  <si>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</si>
  <si>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</si>
  <si>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</si>
  <si>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</si>
  <si>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</si>
  <si>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</si>
  <si>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</si>
  <si>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</si>
  <si>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</si>
  <si>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</si>
  <si>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</si>
  <si>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</si>
  <si>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</si>
  <si>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</si>
  <si>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</si>
  <si>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</si>
  <si>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</si>
  <si>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</si>
  <si>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</si>
  <si>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</si>
  <si>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</si>
  <si>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</si>
  <si>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</si>
  <si>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</si>
  <si>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</si>
  <si>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</si>
  <si>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</si>
  <si>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</si>
  <si>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</si>
  <si>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</si>
  <si>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</si>
  <si>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</si>
  <si>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</si>
  <si>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</si>
  <si>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</si>
  <si>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</si>
  <si>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</si>
  <si>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</si>
  <si>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</si>
  <si>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</si>
  <si>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</si>
  <si>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</si>
  <si>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</si>
  <si>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</si>
  <si>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</si>
  <si>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</si>
  <si>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</si>
  <si>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</si>
  <si>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</si>
  <si>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ТП-1 пер. Комсомольский, г. Пионерский</t>
  </si>
  <si>
    <t>Идентификатор инвестиционного проекта: J 19-15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</si>
  <si>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</si>
  <si>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</si>
  <si>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</si>
  <si>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</si>
  <si>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</si>
  <si>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</si>
  <si>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</si>
  <si>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</si>
  <si>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</si>
  <si>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</si>
  <si>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</si>
  <si>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</si>
  <si>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</si>
  <si>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</si>
  <si>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</si>
  <si>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</si>
  <si>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</si>
  <si>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</si>
  <si>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</si>
  <si>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</si>
  <si>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</si>
  <si>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</si>
  <si>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</si>
  <si>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</si>
  <si>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</si>
  <si>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 от 10.10.2022 №66-01э/22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</si>
</sst>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#,##0.0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</cellStyleXfs>
  <cellXfs count="17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8" fillId="0" borderId="0" xfId="0" applyFont="1" applyAlignment="1">
      <alignment horizontal="center" vertical="center" wrapText="1"/>
    </xf>
    <xf numFmtId="0" fontId="49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51" fillId="0" borderId="0" xfId="0" applyFont="1"/>
    <xf numFmtId="0" fontId="52" fillId="0" borderId="19" xfId="55" applyFont="1" applyBorder="1" applyAlignment="1">
      <alignment horizontal="center" vertical="center" wrapText="1"/>
    </xf>
    <xf numFmtId="1" fontId="52" fillId="0" borderId="19" xfId="55" applyNumberFormat="1" applyFont="1" applyBorder="1" applyAlignment="1">
      <alignment horizontal="center" vertical="center" wrapText="1"/>
    </xf>
    <xf numFmtId="2" fontId="52" fillId="0" borderId="19" xfId="55" applyNumberFormat="1" applyFont="1" applyBorder="1" applyAlignment="1">
      <alignment horizontal="center" vertical="center"/>
    </xf>
    <xf numFmtId="169" fontId="52" fillId="0" borderId="19" xfId="55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54" fillId="0" borderId="0" xfId="0" applyNumberFormat="1" applyFont="1" applyAlignment="1">
      <alignment vertical="center" wrapText="1"/>
    </xf>
    <xf numFmtId="49" fontId="30" fillId="0" borderId="0" xfId="0" applyNumberFormat="1" applyFont="1" applyAlignment="1">
      <alignment horizontal="center" vertical="center" wrapText="1"/>
    </xf>
    <xf numFmtId="2" fontId="4" fillId="0" borderId="0" xfId="0" applyNumberFormat="1" applyFont="1"/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2" fillId="0" borderId="19" xfId="55" applyFont="1" applyBorder="1" applyAlignment="1">
      <alignment horizontal="center" vertical="center" wrapText="1"/>
    </xf>
    <xf numFmtId="0" fontId="52" fillId="0" borderId="0" xfId="55" applyFont="1" applyAlignment="1">
      <alignment horizontal="center" vertical="center" wrapText="1"/>
    </xf>
    <xf numFmtId="0" fontId="51" fillId="0" borderId="0" xfId="0" applyFont="1"/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3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5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 wrapText="1"/>
    </xf>
    <xf numFmtId="49" fontId="30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170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53" fillId="25" borderId="11" xfId="0" applyNumberFormat="1" applyFont="1" applyFill="1" applyBorder="1" applyAlignment="1">
      <alignment horizontal="center" vertical="center"/>
    </xf>
    <xf numFmtId="4" fontId="53" fillId="25" borderId="13" xfId="0" applyNumberFormat="1" applyFont="1" applyFill="1" applyBorder="1" applyAlignment="1">
      <alignment horizontal="center" vertical="center"/>
    </xf>
    <xf numFmtId="4" fontId="53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31" fillId="0" borderId="15" xfId="52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C18" sqref="C18:J18"/>
    </sheetView>
  </sheetViews>
  <sheetFormatPr defaultRowHeight="15.75" x14ac:dyDescent="0.25"/>
  <cols>
    <col min="1" max="1" width="8.625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36" t="s">
        <v>52</v>
      </c>
    </row>
    <row r="2" spans="1:34" ht="18.75" x14ac:dyDescent="0.3">
      <c r="Q2" s="37" t="s">
        <v>50</v>
      </c>
    </row>
    <row r="3" spans="1:34" ht="18.75" x14ac:dyDescent="0.3">
      <c r="Q3" s="37" t="s">
        <v>51</v>
      </c>
    </row>
    <row r="4" spans="1:34" ht="69.75" customHeight="1" x14ac:dyDescent="0.25">
      <c r="A4" s="118" t="s">
        <v>55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86"/>
      <c r="S4" s="86"/>
      <c r="T4" s="86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</row>
    <row r="5" spans="1:34" ht="18.75" x14ac:dyDescent="0.3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20" t="s">
        <v>191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</row>
    <row r="7" spans="1:34" x14ac:dyDescent="0.25">
      <c r="A7" s="121" t="s">
        <v>53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89"/>
      <c r="S7" s="89"/>
      <c r="T7" s="89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</row>
    <row r="8" spans="1:34" ht="18.75" x14ac:dyDescent="0.3">
      <c r="A8" s="122" t="s">
        <v>245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87"/>
      <c r="S8" s="87"/>
      <c r="T8" s="87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3" t="s">
        <v>219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87"/>
      <c r="S9" s="87"/>
      <c r="T9" s="87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3" t="s">
        <v>220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</row>
    <row r="11" spans="1:34" ht="18.75" x14ac:dyDescent="0.3">
      <c r="A11" s="124" t="s">
        <v>246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87"/>
      <c r="S11" s="87"/>
      <c r="T11" s="87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7" t="s">
        <v>54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5" t="s">
        <v>153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5" t="s">
        <v>188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7" t="s">
        <v>61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5" t="s">
        <v>9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</row>
    <row r="17" spans="1:18" x14ac:dyDescent="0.25">
      <c r="A17" s="116" t="s">
        <v>0</v>
      </c>
      <c r="B17" s="111" t="s">
        <v>2</v>
      </c>
      <c r="C17" s="107" t="s">
        <v>48</v>
      </c>
      <c r="D17" s="107"/>
      <c r="E17" s="107"/>
      <c r="F17" s="107"/>
      <c r="G17" s="107"/>
      <c r="H17" s="107"/>
      <c r="I17" s="107"/>
      <c r="J17" s="107"/>
      <c r="K17" s="107" t="s">
        <v>49</v>
      </c>
      <c r="L17" s="107"/>
      <c r="M17" s="107"/>
      <c r="N17" s="107"/>
      <c r="O17" s="107"/>
      <c r="P17" s="107"/>
      <c r="Q17" s="107"/>
      <c r="R17" s="107"/>
    </row>
    <row r="18" spans="1:18" ht="46.5" customHeight="1" x14ac:dyDescent="0.25">
      <c r="A18" s="116"/>
      <c r="B18" s="111"/>
      <c r="C18" s="108" t="s">
        <v>190</v>
      </c>
      <c r="D18" s="109"/>
      <c r="E18" s="109"/>
      <c r="F18" s="109"/>
      <c r="G18" s="109"/>
      <c r="H18" s="109"/>
      <c r="I18" s="109"/>
      <c r="J18" s="110"/>
      <c r="K18" s="108" t="s">
        <v>190</v>
      </c>
      <c r="L18" s="109"/>
      <c r="M18" s="109"/>
      <c r="N18" s="109"/>
      <c r="O18" s="109"/>
      <c r="P18" s="109"/>
      <c r="Q18" s="109"/>
      <c r="R18" s="110"/>
    </row>
    <row r="19" spans="1:18" ht="15.75" customHeight="1" x14ac:dyDescent="0.25">
      <c r="A19" s="116"/>
      <c r="B19" s="111"/>
      <c r="C19" s="111" t="s">
        <v>12</v>
      </c>
      <c r="D19" s="111"/>
      <c r="E19" s="111"/>
      <c r="F19" s="111"/>
      <c r="G19" s="111" t="s">
        <v>120</v>
      </c>
      <c r="H19" s="111"/>
      <c r="I19" s="111"/>
      <c r="J19" s="111"/>
      <c r="K19" s="111" t="s">
        <v>12</v>
      </c>
      <c r="L19" s="111"/>
      <c r="M19" s="111"/>
      <c r="N19" s="111"/>
      <c r="O19" s="111" t="s">
        <v>120</v>
      </c>
      <c r="P19" s="111"/>
      <c r="Q19" s="111"/>
      <c r="R19" s="111"/>
    </row>
    <row r="20" spans="1:18" s="10" customFormat="1" ht="126" x14ac:dyDescent="0.25">
      <c r="A20" s="116"/>
      <c r="B20" s="111"/>
      <c r="C20" s="53" t="s">
        <v>29</v>
      </c>
      <c r="D20" s="53" t="s">
        <v>8</v>
      </c>
      <c r="E20" s="53" t="s">
        <v>111</v>
      </c>
      <c r="F20" s="53" t="s">
        <v>10</v>
      </c>
      <c r="G20" s="53" t="s">
        <v>13</v>
      </c>
      <c r="H20" s="53" t="s">
        <v>56</v>
      </c>
      <c r="I20" s="10" t="s">
        <v>189</v>
      </c>
      <c r="J20" s="11" t="s">
        <v>57</v>
      </c>
      <c r="K20" s="53" t="s">
        <v>29</v>
      </c>
      <c r="L20" s="53" t="s">
        <v>8</v>
      </c>
      <c r="M20" s="53" t="s">
        <v>111</v>
      </c>
      <c r="N20" s="53" t="s">
        <v>10</v>
      </c>
      <c r="O20" s="53" t="s">
        <v>13</v>
      </c>
      <c r="P20" s="53" t="s">
        <v>56</v>
      </c>
      <c r="Q20" s="10" t="s">
        <v>189</v>
      </c>
      <c r="R20" s="11" t="s">
        <v>57</v>
      </c>
    </row>
    <row r="21" spans="1:18" s="10" customFormat="1" x14ac:dyDescent="0.25">
      <c r="A21" s="57">
        <v>1</v>
      </c>
      <c r="B21" s="53">
        <v>2</v>
      </c>
      <c r="C21" s="53">
        <v>3</v>
      </c>
      <c r="D21" s="53">
        <v>4</v>
      </c>
      <c r="E21" s="53">
        <v>5</v>
      </c>
      <c r="F21" s="53">
        <v>6</v>
      </c>
      <c r="G21" s="53">
        <v>7</v>
      </c>
      <c r="H21" s="53">
        <v>8</v>
      </c>
      <c r="J21" s="11">
        <v>9</v>
      </c>
      <c r="K21" s="53">
        <v>3</v>
      </c>
      <c r="L21" s="53">
        <v>4</v>
      </c>
      <c r="M21" s="53">
        <v>5</v>
      </c>
      <c r="N21" s="53">
        <v>6</v>
      </c>
      <c r="O21" s="53">
        <v>7</v>
      </c>
      <c r="P21" s="53">
        <v>8</v>
      </c>
      <c r="Q21" s="11">
        <v>9</v>
      </c>
      <c r="R21" s="11">
        <v>10</v>
      </c>
    </row>
    <row r="22" spans="1:18" s="10" customFormat="1" x14ac:dyDescent="0.25">
      <c r="A22" s="57"/>
      <c r="B22" s="1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1:18" s="10" customFormat="1" x14ac:dyDescent="0.25">
      <c r="A23" s="57"/>
      <c r="B23" s="13"/>
      <c r="C23" s="53"/>
      <c r="D23" s="84"/>
      <c r="E23" s="53"/>
      <c r="F23" s="53"/>
      <c r="G23" s="14"/>
      <c r="H23" s="11"/>
      <c r="I23" s="20"/>
      <c r="J23" s="11"/>
      <c r="K23" s="53"/>
      <c r="L23" s="84"/>
      <c r="M23" s="53"/>
      <c r="N23" s="53"/>
      <c r="O23" s="14"/>
      <c r="P23" s="11"/>
      <c r="Q23" s="20"/>
      <c r="R23" s="11"/>
    </row>
    <row r="24" spans="1:18" s="10" customFormat="1" x14ac:dyDescent="0.25">
      <c r="A24" s="57"/>
      <c r="B24" s="13"/>
      <c r="C24" s="53"/>
      <c r="D24" s="84"/>
      <c r="E24" s="53"/>
      <c r="F24" s="53"/>
      <c r="G24" s="14"/>
      <c r="H24" s="11"/>
      <c r="I24" s="20"/>
      <c r="J24" s="11"/>
      <c r="K24" s="53"/>
      <c r="L24" s="84"/>
      <c r="M24" s="53"/>
      <c r="N24" s="53"/>
      <c r="O24" s="14"/>
      <c r="P24" s="11"/>
      <c r="Q24" s="20"/>
      <c r="R24" s="11"/>
    </row>
    <row r="25" spans="1:18" s="10" customFormat="1" x14ac:dyDescent="0.25">
      <c r="A25" s="57"/>
      <c r="B25" s="13"/>
      <c r="C25" s="53"/>
      <c r="D25" s="53"/>
      <c r="E25" s="53"/>
      <c r="F25" s="53"/>
      <c r="G25" s="14"/>
      <c r="H25" s="53"/>
      <c r="I25" s="20"/>
      <c r="J25" s="11"/>
      <c r="K25" s="53"/>
      <c r="L25" s="53"/>
      <c r="M25" s="53"/>
      <c r="N25" s="53"/>
      <c r="O25" s="14"/>
      <c r="P25" s="53"/>
      <c r="Q25" s="20"/>
      <c r="R25" s="11"/>
    </row>
    <row r="26" spans="1:18" s="17" customFormat="1" x14ac:dyDescent="0.25">
      <c r="A26" s="58"/>
      <c r="B26" s="12"/>
      <c r="C26" s="53"/>
      <c r="D26" s="53"/>
      <c r="E26" s="53"/>
      <c r="F26" s="53"/>
      <c r="G26" s="53"/>
      <c r="H26" s="53"/>
      <c r="I26" s="20"/>
      <c r="J26" s="53"/>
      <c r="K26" s="53"/>
      <c r="L26" s="53"/>
      <c r="M26" s="53"/>
      <c r="N26" s="53"/>
      <c r="O26" s="53"/>
      <c r="P26" s="53"/>
      <c r="Q26" s="20"/>
      <c r="R26" s="53"/>
    </row>
    <row r="27" spans="1:18" s="17" customFormat="1" x14ac:dyDescent="0.25">
      <c r="A27" s="58"/>
      <c r="B27" s="13"/>
      <c r="C27" s="53"/>
      <c r="D27" s="31"/>
      <c r="E27" s="53"/>
      <c r="F27" s="53"/>
      <c r="G27" s="14"/>
      <c r="H27" s="11"/>
      <c r="I27" s="20"/>
      <c r="J27" s="11"/>
      <c r="K27" s="53"/>
      <c r="L27" s="31"/>
      <c r="M27" s="53"/>
      <c r="N27" s="53"/>
      <c r="O27" s="14"/>
      <c r="P27" s="11"/>
      <c r="Q27" s="20"/>
      <c r="R27" s="11"/>
    </row>
    <row r="28" spans="1:18" s="17" customFormat="1" x14ac:dyDescent="0.25">
      <c r="A28" s="58"/>
      <c r="B28" s="13"/>
      <c r="C28" s="53"/>
      <c r="D28" s="31"/>
      <c r="E28" s="53"/>
      <c r="F28" s="53"/>
      <c r="G28" s="14"/>
      <c r="H28" s="11"/>
      <c r="I28" s="20"/>
      <c r="J28" s="11"/>
      <c r="K28" s="53"/>
      <c r="L28" s="31"/>
      <c r="M28" s="53"/>
      <c r="N28" s="53"/>
      <c r="O28" s="14"/>
      <c r="P28" s="11"/>
      <c r="Q28" s="20"/>
      <c r="R28" s="11"/>
    </row>
    <row r="29" spans="1:18" s="17" customFormat="1" x14ac:dyDescent="0.25">
      <c r="A29" s="58"/>
      <c r="B29" s="13"/>
      <c r="C29" s="53"/>
      <c r="D29" s="31"/>
      <c r="E29" s="53"/>
      <c r="F29" s="53"/>
      <c r="G29" s="14"/>
      <c r="H29" s="19"/>
      <c r="I29" s="91"/>
      <c r="J29" s="16"/>
      <c r="K29" s="53"/>
      <c r="L29" s="31"/>
      <c r="M29" s="53"/>
      <c r="N29" s="53"/>
      <c r="O29" s="14"/>
      <c r="P29" s="19"/>
      <c r="Q29" s="91"/>
      <c r="R29" s="16"/>
    </row>
    <row r="30" spans="1:18" s="17" customFormat="1" x14ac:dyDescent="0.25">
      <c r="A30" s="58"/>
      <c r="B30" s="13"/>
      <c r="C30" s="53"/>
      <c r="D30" s="53"/>
      <c r="E30" s="53"/>
      <c r="F30" s="53"/>
      <c r="G30" s="53"/>
      <c r="H30" s="53"/>
      <c r="I30" s="20"/>
      <c r="J30" s="53"/>
      <c r="K30" s="53"/>
      <c r="L30" s="53"/>
      <c r="M30" s="53"/>
      <c r="N30" s="53"/>
      <c r="O30" s="53"/>
      <c r="P30" s="53"/>
      <c r="Q30" s="20"/>
      <c r="R30" s="53"/>
    </row>
    <row r="31" spans="1:18" s="17" customFormat="1" x14ac:dyDescent="0.25">
      <c r="A31" s="58"/>
      <c r="B31" s="13"/>
      <c r="C31" s="53"/>
      <c r="D31" s="53"/>
      <c r="E31" s="53"/>
      <c r="F31" s="53"/>
      <c r="G31" s="15"/>
      <c r="H31" s="19"/>
      <c r="I31" s="91"/>
      <c r="J31" s="16"/>
      <c r="K31" s="53"/>
      <c r="L31" s="53"/>
      <c r="M31" s="53"/>
      <c r="N31" s="53"/>
      <c r="O31" s="15"/>
      <c r="P31" s="19"/>
      <c r="Q31" s="91"/>
      <c r="R31" s="16"/>
    </row>
    <row r="32" spans="1:18" s="17" customFormat="1" x14ac:dyDescent="0.25">
      <c r="A32" s="58"/>
      <c r="B32" s="13"/>
      <c r="C32" s="53"/>
      <c r="D32" s="53"/>
      <c r="E32" s="53"/>
      <c r="F32" s="53"/>
      <c r="G32" s="15"/>
      <c r="H32" s="19"/>
      <c r="I32" s="91"/>
      <c r="J32" s="16"/>
      <c r="K32" s="53"/>
      <c r="L32" s="53"/>
      <c r="M32" s="53"/>
      <c r="N32" s="53"/>
      <c r="O32" s="15"/>
      <c r="P32" s="19"/>
      <c r="Q32" s="91"/>
      <c r="R32" s="16"/>
    </row>
    <row r="33" spans="1:18" s="17" customFormat="1" x14ac:dyDescent="0.25">
      <c r="A33" s="58"/>
      <c r="B33" s="13"/>
      <c r="C33" s="53"/>
      <c r="D33" s="53"/>
      <c r="E33" s="53"/>
      <c r="F33" s="53"/>
      <c r="G33" s="15"/>
      <c r="H33" s="19"/>
      <c r="I33" s="91"/>
      <c r="J33" s="16"/>
      <c r="K33" s="53"/>
      <c r="L33" s="53"/>
      <c r="M33" s="53"/>
      <c r="N33" s="53"/>
      <c r="O33" s="15"/>
      <c r="P33" s="19"/>
      <c r="Q33" s="91"/>
      <c r="R33" s="16"/>
    </row>
    <row r="34" spans="1:18" s="17" customFormat="1" x14ac:dyDescent="0.25">
      <c r="A34" s="58"/>
      <c r="B34" s="13"/>
      <c r="C34" s="53"/>
      <c r="D34" s="53"/>
      <c r="E34" s="53"/>
      <c r="F34" s="53"/>
      <c r="G34" s="53"/>
      <c r="H34" s="53"/>
      <c r="I34" s="20"/>
      <c r="J34" s="53"/>
      <c r="K34" s="53"/>
      <c r="L34" s="53"/>
      <c r="M34" s="53"/>
      <c r="N34" s="53"/>
      <c r="O34" s="53"/>
      <c r="P34" s="53"/>
      <c r="Q34" s="20"/>
      <c r="R34" s="53"/>
    </row>
    <row r="35" spans="1:18" s="17" customFormat="1" x14ac:dyDescent="0.25">
      <c r="A35" s="58"/>
      <c r="B35" s="13"/>
      <c r="C35" s="18"/>
      <c r="D35" s="53"/>
      <c r="E35" s="19"/>
      <c r="F35" s="53"/>
      <c r="G35" s="15"/>
      <c r="H35" s="19"/>
      <c r="I35" s="91"/>
      <c r="J35" s="16"/>
      <c r="K35" s="18"/>
      <c r="L35" s="53"/>
      <c r="M35" s="19"/>
      <c r="N35" s="53"/>
      <c r="O35" s="15"/>
      <c r="P35" s="19"/>
      <c r="Q35" s="91"/>
      <c r="R35" s="16"/>
    </row>
    <row r="36" spans="1:18" s="17" customFormat="1" x14ac:dyDescent="0.25">
      <c r="A36" s="58"/>
      <c r="B36" s="13"/>
      <c r="C36" s="18"/>
      <c r="D36" s="53"/>
      <c r="E36" s="19"/>
      <c r="F36" s="53"/>
      <c r="G36" s="15"/>
      <c r="H36" s="19"/>
      <c r="I36" s="91"/>
      <c r="J36" s="16"/>
      <c r="K36" s="18"/>
      <c r="L36" s="53"/>
      <c r="M36" s="19"/>
      <c r="N36" s="53"/>
      <c r="O36" s="15"/>
      <c r="P36" s="19"/>
      <c r="Q36" s="91"/>
      <c r="R36" s="16"/>
    </row>
    <row r="37" spans="1:18" s="17" customFormat="1" x14ac:dyDescent="0.25">
      <c r="A37" s="58"/>
      <c r="B37" s="13"/>
      <c r="C37" s="18"/>
      <c r="D37" s="53"/>
      <c r="E37" s="19"/>
      <c r="F37" s="53"/>
      <c r="G37" s="15"/>
      <c r="H37" s="19"/>
      <c r="I37" s="91"/>
      <c r="J37" s="16"/>
      <c r="K37" s="18"/>
      <c r="L37" s="53"/>
      <c r="M37" s="19"/>
      <c r="N37" s="53"/>
      <c r="O37" s="15"/>
      <c r="P37" s="19"/>
      <c r="Q37" s="91"/>
      <c r="R37" s="16"/>
    </row>
    <row r="38" spans="1:18" s="17" customFormat="1" x14ac:dyDescent="0.25">
      <c r="A38" s="58"/>
      <c r="B38" s="13"/>
      <c r="C38" s="53"/>
      <c r="D38" s="53"/>
      <c r="E38" s="20"/>
      <c r="F38" s="20"/>
      <c r="G38" s="15"/>
      <c r="H38" s="20"/>
      <c r="I38" s="20"/>
      <c r="J38" s="11"/>
      <c r="K38" s="53"/>
      <c r="L38" s="53"/>
      <c r="M38" s="20"/>
      <c r="N38" s="20"/>
      <c r="O38" s="15"/>
      <c r="P38" s="20"/>
      <c r="Q38" s="20"/>
      <c r="R38" s="11"/>
    </row>
    <row r="39" spans="1:18" s="17" customFormat="1" x14ac:dyDescent="0.25">
      <c r="A39" s="58"/>
      <c r="B39" s="13"/>
      <c r="C39" s="53"/>
      <c r="D39" s="53"/>
      <c r="E39" s="20"/>
      <c r="F39" s="20"/>
      <c r="G39" s="15"/>
      <c r="H39" s="3"/>
      <c r="I39" s="91"/>
      <c r="J39" s="3"/>
      <c r="K39" s="53"/>
      <c r="L39" s="53"/>
      <c r="M39" s="20"/>
      <c r="N39" s="20"/>
      <c r="O39" s="15"/>
      <c r="P39" s="3"/>
      <c r="Q39" s="91"/>
      <c r="R39" s="16"/>
    </row>
    <row r="40" spans="1:18" s="17" customFormat="1" x14ac:dyDescent="0.25">
      <c r="A40" s="58"/>
      <c r="B40" s="13"/>
      <c r="C40" s="53"/>
      <c r="D40" s="53"/>
      <c r="E40" s="20"/>
      <c r="F40" s="20"/>
      <c r="G40" s="15"/>
      <c r="H40" s="3"/>
      <c r="I40" s="91"/>
      <c r="J40" s="16"/>
      <c r="K40" s="53"/>
      <c r="L40" s="53"/>
      <c r="M40" s="20"/>
      <c r="N40" s="20"/>
      <c r="O40" s="15"/>
      <c r="P40" s="3"/>
      <c r="Q40" s="91"/>
      <c r="R40" s="16"/>
    </row>
    <row r="41" spans="1:18" s="17" customFormat="1" x14ac:dyDescent="0.25">
      <c r="A41" s="58"/>
      <c r="B41" s="13"/>
      <c r="C41" s="53"/>
      <c r="D41" s="53"/>
      <c r="E41" s="20"/>
      <c r="F41" s="20"/>
      <c r="G41" s="15"/>
      <c r="H41" s="3"/>
      <c r="I41" s="91"/>
      <c r="J41" s="3"/>
      <c r="K41" s="53"/>
      <c r="L41" s="53"/>
      <c r="M41" s="20"/>
      <c r="N41" s="20"/>
      <c r="O41" s="15"/>
      <c r="P41" s="3"/>
      <c r="Q41" s="91"/>
      <c r="R41" s="16"/>
    </row>
    <row r="42" spans="1:18" s="17" customFormat="1" x14ac:dyDescent="0.25">
      <c r="A42" s="58"/>
      <c r="B42" s="13"/>
      <c r="C42" s="53"/>
      <c r="D42" s="53"/>
      <c r="E42" s="20"/>
      <c r="F42" s="20"/>
      <c r="G42" s="15"/>
      <c r="H42" s="3"/>
      <c r="I42" s="91"/>
      <c r="J42" s="3"/>
      <c r="K42" s="53"/>
      <c r="L42" s="53"/>
      <c r="M42" s="20"/>
      <c r="N42" s="20"/>
      <c r="O42" s="15"/>
      <c r="P42" s="3"/>
      <c r="Q42" s="91"/>
      <c r="R42" s="16"/>
    </row>
    <row r="43" spans="1:18" s="17" customFormat="1" x14ac:dyDescent="0.25">
      <c r="A43" s="58"/>
      <c r="B43" s="13"/>
      <c r="C43" s="53"/>
      <c r="D43" s="53"/>
      <c r="E43" s="20"/>
      <c r="F43" s="20"/>
      <c r="G43" s="15"/>
      <c r="H43" s="16"/>
      <c r="I43" s="91"/>
      <c r="J43" s="16"/>
      <c r="K43" s="53"/>
      <c r="L43" s="53"/>
      <c r="M43" s="20"/>
      <c r="N43" s="20"/>
      <c r="O43" s="15"/>
      <c r="P43" s="16"/>
      <c r="Q43" s="91"/>
      <c r="R43" s="16"/>
    </row>
    <row r="44" spans="1:18" s="17" customFormat="1" x14ac:dyDescent="0.25">
      <c r="A44" s="58"/>
      <c r="B44" s="13"/>
      <c r="C44" s="53"/>
      <c r="D44" s="53"/>
      <c r="E44" s="20"/>
      <c r="F44" s="20"/>
      <c r="G44" s="15"/>
      <c r="H44" s="16"/>
      <c r="I44" s="91"/>
      <c r="J44" s="16"/>
      <c r="K44" s="53"/>
      <c r="L44" s="53"/>
      <c r="M44" s="20"/>
      <c r="N44" s="20"/>
      <c r="O44" s="15"/>
      <c r="P44" s="16"/>
      <c r="Q44" s="91"/>
      <c r="R44" s="16"/>
    </row>
    <row r="45" spans="1:18" s="17" customFormat="1" x14ac:dyDescent="0.25">
      <c r="A45" s="58"/>
      <c r="B45" s="13"/>
      <c r="C45" s="53"/>
      <c r="D45" s="53"/>
      <c r="E45" s="20"/>
      <c r="F45" s="20"/>
      <c r="G45" s="15"/>
      <c r="H45" s="3"/>
      <c r="I45" s="91"/>
      <c r="J45" s="3"/>
      <c r="K45" s="53"/>
      <c r="L45" s="53"/>
      <c r="M45" s="20"/>
      <c r="N45" s="20"/>
      <c r="O45" s="15"/>
      <c r="P45" s="3"/>
      <c r="Q45" s="91"/>
      <c r="R45" s="16"/>
    </row>
    <row r="46" spans="1:18" s="17" customFormat="1" x14ac:dyDescent="0.25">
      <c r="A46" s="58"/>
      <c r="B46" s="13"/>
      <c r="C46" s="53"/>
      <c r="D46" s="53"/>
      <c r="E46" s="20"/>
      <c r="F46" s="20"/>
      <c r="G46" s="15"/>
      <c r="H46" s="3"/>
      <c r="I46" s="91"/>
      <c r="J46" s="3"/>
      <c r="K46" s="53"/>
      <c r="L46" s="53"/>
      <c r="M46" s="20"/>
      <c r="N46" s="20"/>
      <c r="O46" s="15"/>
      <c r="P46" s="3"/>
      <c r="Q46" s="91"/>
      <c r="R46" s="16"/>
    </row>
    <row r="47" spans="1:18" s="17" customFormat="1" x14ac:dyDescent="0.25">
      <c r="A47" s="58"/>
      <c r="B47" s="13"/>
      <c r="C47" s="53"/>
      <c r="D47" s="53"/>
      <c r="E47" s="20"/>
      <c r="F47" s="20"/>
      <c r="G47" s="15"/>
      <c r="H47" s="3"/>
      <c r="I47" s="91"/>
      <c r="J47" s="3"/>
      <c r="K47" s="53"/>
      <c r="L47" s="53"/>
      <c r="M47" s="20"/>
      <c r="N47" s="20"/>
      <c r="O47" s="15"/>
      <c r="P47" s="3"/>
      <c r="Q47" s="91"/>
      <c r="R47" s="16"/>
    </row>
    <row r="48" spans="1:18" s="17" customFormat="1" x14ac:dyDescent="0.25">
      <c r="A48" s="58"/>
      <c r="B48" s="13"/>
      <c r="C48" s="53"/>
      <c r="D48" s="53"/>
      <c r="E48" s="20"/>
      <c r="F48" s="20"/>
      <c r="G48" s="15"/>
      <c r="H48" s="3"/>
      <c r="I48" s="91"/>
      <c r="J48" s="3"/>
      <c r="K48" s="53"/>
      <c r="L48" s="53"/>
      <c r="M48" s="20"/>
      <c r="N48" s="20"/>
      <c r="O48" s="15"/>
      <c r="P48" s="3"/>
      <c r="Q48" s="91"/>
      <c r="R48" s="16"/>
    </row>
    <row r="49" spans="1:18" s="17" customFormat="1" x14ac:dyDescent="0.25">
      <c r="A49" s="58"/>
      <c r="B49" s="13"/>
      <c r="C49" s="53"/>
      <c r="D49" s="53"/>
      <c r="E49" s="53"/>
      <c r="F49" s="53"/>
      <c r="G49" s="15"/>
      <c r="H49" s="11"/>
      <c r="I49" s="20"/>
      <c r="J49" s="11"/>
      <c r="K49" s="53"/>
      <c r="L49" s="53"/>
      <c r="M49" s="53"/>
      <c r="N49" s="53"/>
      <c r="O49" s="15"/>
      <c r="P49" s="11"/>
      <c r="Q49" s="20"/>
      <c r="R49" s="11"/>
    </row>
    <row r="50" spans="1:18" s="17" customFormat="1" x14ac:dyDescent="0.25">
      <c r="A50" s="58"/>
      <c r="B50" s="12"/>
      <c r="C50" s="53"/>
      <c r="D50" s="53"/>
      <c r="E50" s="53"/>
      <c r="F50" s="53"/>
      <c r="G50" s="13"/>
      <c r="H50" s="11"/>
      <c r="I50" s="20"/>
      <c r="J50" s="11"/>
      <c r="K50" s="53"/>
      <c r="L50" s="53"/>
      <c r="M50" s="53"/>
      <c r="N50" s="53"/>
      <c r="O50" s="13"/>
      <c r="P50" s="11"/>
      <c r="Q50" s="20"/>
      <c r="R50" s="11"/>
    </row>
    <row r="51" spans="1:18" s="17" customFormat="1" x14ac:dyDescent="0.25">
      <c r="A51" s="58"/>
      <c r="B51" s="13"/>
      <c r="C51" s="53"/>
      <c r="D51" s="13"/>
      <c r="E51" s="53"/>
      <c r="F51" s="53"/>
      <c r="G51" s="13"/>
      <c r="H51" s="11"/>
      <c r="I51" s="20"/>
      <c r="J51" s="11"/>
      <c r="K51" s="53"/>
      <c r="L51" s="53"/>
      <c r="M51" s="53"/>
      <c r="N51" s="53"/>
      <c r="O51" s="13"/>
      <c r="P51" s="11"/>
      <c r="Q51" s="20"/>
      <c r="R51" s="11"/>
    </row>
    <row r="52" spans="1:18" s="17" customFormat="1" x14ac:dyDescent="0.25">
      <c r="A52" s="58"/>
      <c r="B52" s="13"/>
      <c r="C52" s="53"/>
      <c r="D52" s="53"/>
      <c r="E52" s="53"/>
      <c r="F52" s="53"/>
      <c r="G52" s="13"/>
      <c r="H52" s="11"/>
      <c r="I52" s="20"/>
      <c r="J52" s="11"/>
      <c r="K52" s="53"/>
      <c r="L52" s="53"/>
      <c r="M52" s="53"/>
      <c r="N52" s="53"/>
      <c r="O52" s="13"/>
      <c r="P52" s="11"/>
      <c r="Q52" s="20"/>
      <c r="R52" s="11"/>
    </row>
    <row r="53" spans="1:18" s="17" customFormat="1" x14ac:dyDescent="0.25">
      <c r="A53" s="58"/>
      <c r="B53" s="13"/>
      <c r="C53" s="53"/>
      <c r="D53" s="53"/>
      <c r="E53" s="53"/>
      <c r="F53" s="53"/>
      <c r="G53" s="13"/>
      <c r="H53" s="11"/>
      <c r="I53" s="20"/>
      <c r="J53" s="11"/>
      <c r="K53" s="53"/>
      <c r="L53" s="53"/>
      <c r="M53" s="53"/>
      <c r="N53" s="53"/>
      <c r="O53" s="13"/>
      <c r="P53" s="11"/>
      <c r="Q53" s="20"/>
      <c r="R53" s="11"/>
    </row>
    <row r="54" spans="1:18" s="17" customFormat="1" x14ac:dyDescent="0.25">
      <c r="A54" s="58"/>
      <c r="B54" s="13"/>
      <c r="C54" s="53"/>
      <c r="D54" s="53"/>
      <c r="E54" s="53"/>
      <c r="F54" s="53"/>
      <c r="G54" s="13"/>
      <c r="H54" s="11"/>
      <c r="I54" s="20"/>
      <c r="J54" s="11"/>
      <c r="K54" s="53"/>
      <c r="L54" s="53"/>
      <c r="M54" s="53"/>
      <c r="N54" s="53"/>
      <c r="O54" s="13"/>
      <c r="P54" s="11"/>
      <c r="Q54" s="20"/>
      <c r="R54" s="11"/>
    </row>
    <row r="55" spans="1:18" s="17" customFormat="1" x14ac:dyDescent="0.25">
      <c r="A55" s="58"/>
      <c r="B55" s="13"/>
      <c r="C55" s="53"/>
      <c r="D55" s="53"/>
      <c r="E55" s="53"/>
      <c r="F55" s="53"/>
      <c r="G55" s="13"/>
      <c r="H55" s="11"/>
      <c r="I55" s="20"/>
      <c r="J55" s="11"/>
      <c r="K55" s="53"/>
      <c r="L55" s="53"/>
      <c r="M55" s="53"/>
      <c r="N55" s="53"/>
      <c r="O55" s="13"/>
      <c r="P55" s="11"/>
      <c r="Q55" s="20"/>
      <c r="R55" s="11"/>
    </row>
    <row r="56" spans="1:18" s="17" customFormat="1" x14ac:dyDescent="0.25">
      <c r="A56" s="58"/>
      <c r="B56" s="13"/>
      <c r="C56" s="53"/>
      <c r="D56" s="53"/>
      <c r="E56" s="53"/>
      <c r="F56" s="53"/>
      <c r="G56" s="13"/>
      <c r="H56" s="11"/>
      <c r="I56" s="20"/>
      <c r="J56" s="11"/>
      <c r="K56" s="53"/>
      <c r="L56" s="53"/>
      <c r="M56" s="53"/>
      <c r="N56" s="53"/>
      <c r="O56" s="13"/>
      <c r="P56" s="11"/>
      <c r="Q56" s="20"/>
      <c r="R56" s="11"/>
    </row>
    <row r="57" spans="1:18" s="17" customFormat="1" ht="15.75" customHeight="1" x14ac:dyDescent="0.25">
      <c r="A57" s="58"/>
      <c r="B57" s="13"/>
      <c r="C57" s="53"/>
      <c r="D57" s="53"/>
      <c r="E57" s="53"/>
      <c r="F57" s="53"/>
      <c r="G57" s="13"/>
      <c r="H57" s="11"/>
      <c r="I57" s="20"/>
      <c r="J57" s="11"/>
      <c r="K57" s="53"/>
      <c r="L57" s="53"/>
      <c r="M57" s="53"/>
      <c r="N57" s="53"/>
      <c r="O57" s="13"/>
      <c r="P57" s="11"/>
      <c r="Q57" s="20"/>
      <c r="R57" s="11"/>
    </row>
    <row r="58" spans="1:18" s="17" customFormat="1" x14ac:dyDescent="0.25">
      <c r="A58" s="58"/>
      <c r="B58" s="13"/>
      <c r="C58" s="53"/>
      <c r="D58" s="53"/>
      <c r="E58" s="53"/>
      <c r="F58" s="53"/>
      <c r="G58" s="13"/>
      <c r="H58" s="11"/>
      <c r="I58" s="20"/>
      <c r="J58" s="11"/>
      <c r="K58" s="53"/>
      <c r="L58" s="53"/>
      <c r="M58" s="53"/>
      <c r="N58" s="53"/>
      <c r="O58" s="13"/>
      <c r="P58" s="11"/>
      <c r="Q58" s="20"/>
      <c r="R58" s="11"/>
    </row>
    <row r="59" spans="1:18" s="17" customFormat="1" x14ac:dyDescent="0.25">
      <c r="A59" s="58"/>
      <c r="B59" s="13"/>
      <c r="C59" s="53"/>
      <c r="D59" s="53"/>
      <c r="E59" s="53"/>
      <c r="F59" s="53"/>
      <c r="G59" s="15"/>
      <c r="H59" s="11"/>
      <c r="I59" s="20"/>
      <c r="J59" s="11"/>
      <c r="K59" s="53"/>
      <c r="L59" s="53"/>
      <c r="M59" s="53"/>
      <c r="N59" s="53"/>
      <c r="O59" s="15"/>
      <c r="P59" s="11"/>
      <c r="Q59" s="20"/>
      <c r="R59" s="11"/>
    </row>
    <row r="60" spans="1:18" s="17" customFormat="1" x14ac:dyDescent="0.25">
      <c r="A60" s="58"/>
      <c r="B60" s="13"/>
      <c r="C60" s="53"/>
      <c r="D60" s="53"/>
      <c r="E60" s="53"/>
      <c r="F60" s="53"/>
      <c r="G60" s="15"/>
      <c r="H60" s="11"/>
      <c r="I60" s="11"/>
      <c r="J60" s="11"/>
      <c r="K60" s="53"/>
      <c r="L60" s="53"/>
      <c r="M60" s="53"/>
      <c r="N60" s="53"/>
      <c r="O60" s="15"/>
      <c r="P60" s="11"/>
      <c r="Q60" s="11"/>
      <c r="R60" s="11"/>
    </row>
    <row r="61" spans="1:18" s="17" customFormat="1" x14ac:dyDescent="0.25">
      <c r="A61" s="58"/>
      <c r="B61" s="13"/>
      <c r="C61" s="53"/>
      <c r="D61" s="53"/>
      <c r="E61" s="53"/>
      <c r="F61" s="53"/>
      <c r="G61" s="15"/>
      <c r="H61" s="11"/>
      <c r="I61" s="11"/>
      <c r="J61" s="11"/>
      <c r="K61" s="53"/>
      <c r="L61" s="53"/>
      <c r="M61" s="20"/>
      <c r="N61" s="53"/>
      <c r="O61" s="15"/>
      <c r="P61" s="11"/>
      <c r="Q61" s="11"/>
      <c r="R61" s="11"/>
    </row>
    <row r="62" spans="1:18" s="17" customFormat="1" x14ac:dyDescent="0.25">
      <c r="A62" s="58"/>
      <c r="B62" s="13"/>
      <c r="C62" s="53"/>
      <c r="D62" s="53"/>
      <c r="E62" s="53"/>
      <c r="F62" s="53"/>
      <c r="G62" s="15"/>
      <c r="H62" s="11"/>
      <c r="I62" s="11"/>
      <c r="J62" s="11"/>
      <c r="K62" s="53"/>
      <c r="L62" s="53"/>
      <c r="M62" s="20"/>
      <c r="N62" s="53"/>
      <c r="O62" s="15"/>
      <c r="P62" s="11"/>
      <c r="Q62" s="11"/>
      <c r="R62" s="11"/>
    </row>
    <row r="63" spans="1:18" s="17" customFormat="1" x14ac:dyDescent="0.25">
      <c r="A63" s="58"/>
      <c r="B63" s="13"/>
      <c r="C63" s="53"/>
      <c r="D63" s="53"/>
      <c r="E63" s="53"/>
      <c r="F63" s="53"/>
      <c r="G63" s="53"/>
      <c r="H63" s="53"/>
      <c r="I63" s="16"/>
      <c r="J63" s="16"/>
      <c r="K63" s="53"/>
      <c r="L63" s="53"/>
      <c r="M63" s="53"/>
      <c r="N63" s="53"/>
      <c r="O63" s="53"/>
      <c r="P63" s="53"/>
      <c r="Q63" s="16"/>
      <c r="R63" s="16"/>
    </row>
    <row r="64" spans="1:18" x14ac:dyDescent="0.25">
      <c r="A64" s="112"/>
      <c r="B64" s="112"/>
      <c r="C64" s="112"/>
      <c r="D64" s="112"/>
      <c r="E64" s="112"/>
      <c r="F64" s="112"/>
      <c r="G64" s="112"/>
    </row>
    <row r="65" spans="1:8" x14ac:dyDescent="0.25">
      <c r="A65" s="112"/>
      <c r="B65" s="112"/>
      <c r="C65" s="112"/>
      <c r="D65" s="112"/>
      <c r="E65" s="112"/>
      <c r="F65" s="112"/>
      <c r="G65" s="112"/>
    </row>
    <row r="66" spans="1:8" x14ac:dyDescent="0.25">
      <c r="A66" s="112"/>
      <c r="B66" s="112"/>
      <c r="C66" s="112"/>
      <c r="D66" s="112"/>
      <c r="E66" s="112"/>
      <c r="F66" s="112"/>
      <c r="G66" s="112"/>
      <c r="H66" s="6"/>
    </row>
    <row r="67" spans="1:8" x14ac:dyDescent="0.25">
      <c r="A67" s="113"/>
      <c r="B67" s="113"/>
      <c r="C67" s="113"/>
      <c r="D67" s="113"/>
      <c r="E67" s="113"/>
      <c r="F67" s="113"/>
      <c r="G67" s="113"/>
    </row>
    <row r="68" spans="1:8" x14ac:dyDescent="0.25">
      <c r="A68" s="104"/>
      <c r="B68" s="114"/>
      <c r="C68" s="114"/>
      <c r="D68" s="114"/>
      <c r="E68" s="114"/>
      <c r="F68" s="114"/>
      <c r="G68" s="114"/>
    </row>
    <row r="69" spans="1:8" x14ac:dyDescent="0.25">
      <c r="A69" s="104"/>
      <c r="B69" s="105"/>
      <c r="C69" s="105"/>
      <c r="D69" s="105"/>
      <c r="E69" s="105"/>
      <c r="F69" s="105"/>
      <c r="G69" s="105"/>
    </row>
    <row r="70" spans="1:8" x14ac:dyDescent="0.25">
      <c r="A70" s="106"/>
      <c r="B70" s="106"/>
      <c r="C70" s="106"/>
      <c r="D70" s="106"/>
      <c r="E70" s="106"/>
      <c r="F70" s="106"/>
      <c r="G70" s="106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9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5" t="s">
        <v>15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s="17" customFormat="1" x14ac:dyDescent="0.25">
      <c r="A3" s="116" t="s">
        <v>0</v>
      </c>
      <c r="B3" s="111" t="s">
        <v>2</v>
      </c>
      <c r="C3" s="107" t="s">
        <v>48</v>
      </c>
      <c r="D3" s="107"/>
      <c r="E3" s="107"/>
      <c r="F3" s="107"/>
      <c r="G3" s="107"/>
      <c r="H3" s="107"/>
      <c r="I3" s="107"/>
      <c r="J3" s="107" t="s">
        <v>49</v>
      </c>
      <c r="K3" s="107"/>
      <c r="L3" s="107"/>
      <c r="M3" s="107"/>
      <c r="N3" s="107"/>
      <c r="O3" s="107"/>
      <c r="P3" s="107"/>
    </row>
    <row r="4" spans="1:16" s="17" customFormat="1" ht="47.25" customHeight="1" x14ac:dyDescent="0.25">
      <c r="A4" s="116"/>
      <c r="B4" s="111"/>
      <c r="C4" s="1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1"/>
      <c r="E4" s="111"/>
      <c r="F4" s="111"/>
      <c r="G4" s="111"/>
      <c r="H4" s="111"/>
      <c r="I4" s="111"/>
      <c r="J4" s="11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1"/>
      <c r="L4" s="111"/>
      <c r="M4" s="111"/>
      <c r="N4" s="111"/>
      <c r="O4" s="111"/>
      <c r="P4" s="111"/>
    </row>
    <row r="5" spans="1:16" ht="33.75" customHeight="1" x14ac:dyDescent="0.25">
      <c r="A5" s="116"/>
      <c r="B5" s="111"/>
      <c r="C5" s="111" t="s">
        <v>12</v>
      </c>
      <c r="D5" s="111"/>
      <c r="E5" s="111"/>
      <c r="F5" s="111"/>
      <c r="G5" s="111" t="s">
        <v>120</v>
      </c>
      <c r="H5" s="111"/>
      <c r="I5" s="111"/>
      <c r="J5" s="111" t="s">
        <v>12</v>
      </c>
      <c r="K5" s="111"/>
      <c r="L5" s="111"/>
      <c r="M5" s="111"/>
      <c r="N5" s="111" t="s">
        <v>120</v>
      </c>
      <c r="O5" s="111"/>
      <c r="P5" s="111"/>
    </row>
    <row r="6" spans="1:16" s="8" customFormat="1" ht="63" x14ac:dyDescent="0.25">
      <c r="A6" s="116"/>
      <c r="B6" s="111"/>
      <c r="C6" s="53" t="s">
        <v>29</v>
      </c>
      <c r="D6" s="53" t="s">
        <v>8</v>
      </c>
      <c r="E6" s="53" t="s">
        <v>111</v>
      </c>
      <c r="F6" s="53" t="s">
        <v>10</v>
      </c>
      <c r="G6" s="53" t="s">
        <v>13</v>
      </c>
      <c r="H6" s="53" t="s">
        <v>56</v>
      </c>
      <c r="I6" s="11" t="s">
        <v>57</v>
      </c>
      <c r="J6" s="53" t="s">
        <v>29</v>
      </c>
      <c r="K6" s="53" t="s">
        <v>8</v>
      </c>
      <c r="L6" s="53" t="s">
        <v>111</v>
      </c>
      <c r="M6" s="53" t="s">
        <v>10</v>
      </c>
      <c r="N6" s="53" t="s">
        <v>13</v>
      </c>
      <c r="O6" s="53" t="s">
        <v>58</v>
      </c>
      <c r="P6" s="11" t="s">
        <v>57</v>
      </c>
    </row>
    <row r="7" spans="1:16" s="10" customFormat="1" x14ac:dyDescent="0.25">
      <c r="A7" s="57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11">
        <v>9</v>
      </c>
      <c r="J7" s="53">
        <v>10</v>
      </c>
      <c r="K7" s="11">
        <v>11</v>
      </c>
      <c r="L7" s="53">
        <v>12</v>
      </c>
      <c r="M7" s="11">
        <v>13</v>
      </c>
      <c r="N7" s="53">
        <v>14</v>
      </c>
      <c r="O7" s="11">
        <v>15</v>
      </c>
      <c r="P7" s="53">
        <v>16</v>
      </c>
    </row>
    <row r="8" spans="1:16" s="17" customFormat="1" ht="31.5" x14ac:dyDescent="0.25">
      <c r="A8" s="57">
        <v>1</v>
      </c>
      <c r="B8" s="12" t="s">
        <v>43</v>
      </c>
      <c r="C8" s="53" t="s">
        <v>119</v>
      </c>
      <c r="D8" s="53" t="s">
        <v>119</v>
      </c>
      <c r="E8" s="53" t="s">
        <v>119</v>
      </c>
      <c r="F8" s="53" t="s">
        <v>119</v>
      </c>
      <c r="G8" s="53" t="s">
        <v>119</v>
      </c>
      <c r="H8" s="53" t="s">
        <v>119</v>
      </c>
      <c r="I8" s="53" t="s">
        <v>119</v>
      </c>
      <c r="J8" s="53" t="s">
        <v>119</v>
      </c>
      <c r="K8" s="53" t="s">
        <v>119</v>
      </c>
      <c r="L8" s="53" t="s">
        <v>119</v>
      </c>
      <c r="M8" s="53" t="s">
        <v>119</v>
      </c>
      <c r="N8" s="53" t="s">
        <v>119</v>
      </c>
      <c r="O8" s="53" t="s">
        <v>119</v>
      </c>
      <c r="P8" s="53" t="s">
        <v>119</v>
      </c>
    </row>
    <row r="9" spans="1:16" s="17" customFormat="1" ht="63" x14ac:dyDescent="0.25">
      <c r="A9" s="57" t="s">
        <v>93</v>
      </c>
      <c r="B9" s="13" t="s">
        <v>75</v>
      </c>
      <c r="C9" s="53"/>
      <c r="D9" s="53" t="s">
        <v>26</v>
      </c>
      <c r="E9" s="53"/>
      <c r="F9" s="53" t="s">
        <v>72</v>
      </c>
      <c r="G9" s="14" t="s">
        <v>33</v>
      </c>
      <c r="H9" s="19"/>
      <c r="I9" s="9"/>
      <c r="J9" s="53"/>
      <c r="K9" s="53" t="s">
        <v>26</v>
      </c>
      <c r="L9" s="53"/>
      <c r="M9" s="53" t="s">
        <v>72</v>
      </c>
      <c r="N9" s="14" t="s">
        <v>33</v>
      </c>
      <c r="O9" s="11"/>
      <c r="P9" s="65">
        <f>L9*O9</f>
        <v>0</v>
      </c>
    </row>
    <row r="10" spans="1:16" s="17" customFormat="1" ht="63" x14ac:dyDescent="0.25">
      <c r="A10" s="57" t="s">
        <v>94</v>
      </c>
      <c r="B10" s="13" t="s">
        <v>76</v>
      </c>
      <c r="C10" s="53"/>
      <c r="D10" s="53" t="s">
        <v>26</v>
      </c>
      <c r="E10" s="53"/>
      <c r="F10" s="53" t="s">
        <v>72</v>
      </c>
      <c r="G10" s="14" t="s">
        <v>33</v>
      </c>
      <c r="H10" s="19"/>
      <c r="I10" s="9"/>
      <c r="J10" s="53"/>
      <c r="K10" s="53" t="s">
        <v>26</v>
      </c>
      <c r="L10" s="53"/>
      <c r="M10" s="53" t="s">
        <v>72</v>
      </c>
      <c r="N10" s="14" t="s">
        <v>33</v>
      </c>
      <c r="O10" s="11"/>
      <c r="P10" s="65">
        <f>L10*O10</f>
        <v>0</v>
      </c>
    </row>
    <row r="11" spans="1:16" s="17" customFormat="1" hidden="1" x14ac:dyDescent="0.25">
      <c r="A11" s="57" t="s">
        <v>1</v>
      </c>
      <c r="B11" s="13" t="s">
        <v>1</v>
      </c>
      <c r="C11" s="53"/>
      <c r="D11" s="53"/>
      <c r="E11" s="53"/>
      <c r="F11" s="53"/>
      <c r="G11" s="14"/>
      <c r="H11" s="19"/>
      <c r="I11" s="9"/>
      <c r="J11" s="53"/>
      <c r="K11" s="53"/>
      <c r="L11" s="53"/>
      <c r="M11" s="53"/>
      <c r="N11" s="14"/>
      <c r="O11" s="19"/>
      <c r="P11" s="9"/>
    </row>
    <row r="12" spans="1:16" s="17" customFormat="1" ht="47.25" x14ac:dyDescent="0.25">
      <c r="A12" s="58">
        <v>2</v>
      </c>
      <c r="B12" s="12" t="s">
        <v>27</v>
      </c>
      <c r="C12" s="53" t="s">
        <v>119</v>
      </c>
      <c r="D12" s="53" t="s">
        <v>119</v>
      </c>
      <c r="E12" s="53" t="s">
        <v>119</v>
      </c>
      <c r="F12" s="53" t="s">
        <v>119</v>
      </c>
      <c r="G12" s="53" t="s">
        <v>119</v>
      </c>
      <c r="H12" s="53" t="s">
        <v>119</v>
      </c>
      <c r="I12" s="53" t="s">
        <v>119</v>
      </c>
      <c r="J12" s="53" t="s">
        <v>119</v>
      </c>
      <c r="K12" s="53" t="s">
        <v>119</v>
      </c>
      <c r="L12" s="53" t="s">
        <v>119</v>
      </c>
      <c r="M12" s="53" t="s">
        <v>119</v>
      </c>
      <c r="N12" s="53" t="s">
        <v>119</v>
      </c>
      <c r="O12" s="53" t="s">
        <v>119</v>
      </c>
      <c r="P12" s="53" t="s">
        <v>119</v>
      </c>
    </row>
    <row r="13" spans="1:16" s="17" customFormat="1" ht="52.5" customHeight="1" x14ac:dyDescent="0.25">
      <c r="A13" s="58" t="s">
        <v>95</v>
      </c>
      <c r="B13" s="13" t="s">
        <v>73</v>
      </c>
      <c r="C13" s="53"/>
      <c r="D13" s="31" t="s">
        <v>134</v>
      </c>
      <c r="E13" s="53"/>
      <c r="F13" s="53" t="s">
        <v>72</v>
      </c>
      <c r="G13" s="14" t="s">
        <v>32</v>
      </c>
      <c r="H13" s="19"/>
      <c r="I13" s="16"/>
      <c r="J13" s="53"/>
      <c r="K13" s="31" t="s">
        <v>134</v>
      </c>
      <c r="L13" s="53">
        <v>1</v>
      </c>
      <c r="M13" s="53" t="s">
        <v>72</v>
      </c>
      <c r="N13" s="14" t="s">
        <v>32</v>
      </c>
      <c r="O13" s="11"/>
      <c r="P13" s="65">
        <f t="shared" ref="P13:P14" si="0">L13*O13</f>
        <v>0</v>
      </c>
    </row>
    <row r="14" spans="1:16" s="17" customFormat="1" ht="48.75" customHeight="1" x14ac:dyDescent="0.25">
      <c r="A14" s="58" t="s">
        <v>96</v>
      </c>
      <c r="B14" s="13" t="s">
        <v>74</v>
      </c>
      <c r="C14" s="53"/>
      <c r="D14" s="31" t="s">
        <v>134</v>
      </c>
      <c r="E14" s="53"/>
      <c r="F14" s="53" t="s">
        <v>72</v>
      </c>
      <c r="G14" s="14" t="s">
        <v>32</v>
      </c>
      <c r="H14" s="19"/>
      <c r="I14" s="16"/>
      <c r="J14" s="53"/>
      <c r="K14" s="31" t="s">
        <v>134</v>
      </c>
      <c r="L14" s="53">
        <v>1</v>
      </c>
      <c r="M14" s="53" t="s">
        <v>72</v>
      </c>
      <c r="N14" s="14" t="s">
        <v>32</v>
      </c>
      <c r="O14" s="11"/>
      <c r="P14" s="65">
        <f t="shared" si="0"/>
        <v>0</v>
      </c>
    </row>
    <row r="15" spans="1:16" s="17" customFormat="1" hidden="1" x14ac:dyDescent="0.25">
      <c r="A15" s="58" t="s">
        <v>1</v>
      </c>
      <c r="B15" s="13" t="s">
        <v>1</v>
      </c>
      <c r="C15" s="53"/>
      <c r="D15" s="31"/>
      <c r="E15" s="53"/>
      <c r="F15" s="53"/>
      <c r="G15" s="14"/>
      <c r="H15" s="19"/>
      <c r="I15" s="16"/>
      <c r="J15" s="53"/>
      <c r="K15" s="31"/>
      <c r="L15" s="53"/>
      <c r="M15" s="53"/>
      <c r="N15" s="14"/>
      <c r="O15" s="11"/>
      <c r="P15" s="16"/>
    </row>
    <row r="16" spans="1:16" s="17" customFormat="1" hidden="1" x14ac:dyDescent="0.25">
      <c r="A16" s="58" t="s">
        <v>97</v>
      </c>
      <c r="B16" s="13" t="s">
        <v>139</v>
      </c>
      <c r="C16" s="53"/>
      <c r="D16" s="53"/>
      <c r="E16" s="53"/>
      <c r="F16" s="53"/>
      <c r="G16" s="14"/>
      <c r="H16" s="19"/>
      <c r="I16" s="16"/>
      <c r="J16" s="53"/>
      <c r="K16" s="53"/>
      <c r="L16" s="53"/>
      <c r="M16" s="53"/>
      <c r="N16" s="14"/>
      <c r="O16" s="11"/>
      <c r="P16" s="16"/>
    </row>
    <row r="17" spans="1:16" s="17" customFormat="1" ht="31.5" hidden="1" x14ac:dyDescent="0.25">
      <c r="A17" s="58" t="s">
        <v>99</v>
      </c>
      <c r="B17" s="13" t="s">
        <v>77</v>
      </c>
      <c r="C17" s="53"/>
      <c r="D17" s="53" t="s">
        <v>31</v>
      </c>
      <c r="E17" s="53"/>
      <c r="F17" s="53" t="s">
        <v>19</v>
      </c>
      <c r="G17" s="15" t="s">
        <v>34</v>
      </c>
      <c r="H17" s="19"/>
      <c r="I17" s="16"/>
      <c r="J17" s="53"/>
      <c r="K17" s="53" t="s">
        <v>31</v>
      </c>
      <c r="L17" s="53"/>
      <c r="M17" s="53" t="s">
        <v>19</v>
      </c>
      <c r="N17" s="15" t="s">
        <v>34</v>
      </c>
      <c r="O17" s="11"/>
      <c r="P17" s="16"/>
    </row>
    <row r="18" spans="1:16" s="17" customFormat="1" ht="31.5" hidden="1" x14ac:dyDescent="0.25">
      <c r="A18" s="58" t="s">
        <v>100</v>
      </c>
      <c r="B18" s="13" t="s">
        <v>78</v>
      </c>
      <c r="C18" s="53"/>
      <c r="D18" s="53" t="s">
        <v>31</v>
      </c>
      <c r="E18" s="53"/>
      <c r="F18" s="53" t="s">
        <v>19</v>
      </c>
      <c r="G18" s="15" t="s">
        <v>34</v>
      </c>
      <c r="H18" s="19"/>
      <c r="I18" s="16"/>
      <c r="J18" s="53"/>
      <c r="K18" s="53" t="s">
        <v>31</v>
      </c>
      <c r="L18" s="53"/>
      <c r="M18" s="53" t="s">
        <v>19</v>
      </c>
      <c r="N18" s="15" t="s">
        <v>34</v>
      </c>
      <c r="O18" s="11"/>
      <c r="P18" s="16"/>
    </row>
    <row r="19" spans="1:16" s="17" customFormat="1" hidden="1" x14ac:dyDescent="0.25">
      <c r="A19" s="58" t="s">
        <v>1</v>
      </c>
      <c r="B19" s="13" t="s">
        <v>1</v>
      </c>
      <c r="C19" s="53"/>
      <c r="D19" s="53"/>
      <c r="E19" s="53"/>
      <c r="F19" s="53"/>
      <c r="G19" s="15"/>
      <c r="H19" s="19"/>
      <c r="I19" s="16"/>
      <c r="J19" s="53"/>
      <c r="K19" s="53"/>
      <c r="L19" s="53"/>
      <c r="M19" s="53"/>
      <c r="N19" s="15"/>
      <c r="O19" s="11"/>
      <c r="P19" s="16"/>
    </row>
    <row r="20" spans="1:16" s="17" customFormat="1" hidden="1" x14ac:dyDescent="0.25">
      <c r="A20" s="58" t="s">
        <v>98</v>
      </c>
      <c r="B20" s="13" t="s">
        <v>140</v>
      </c>
      <c r="C20" s="53"/>
      <c r="D20" s="53"/>
      <c r="E20" s="53"/>
      <c r="F20" s="53"/>
      <c r="G20" s="15"/>
      <c r="H20" s="19"/>
      <c r="I20" s="16"/>
      <c r="J20" s="53"/>
      <c r="K20" s="53"/>
      <c r="L20" s="53"/>
      <c r="M20" s="53"/>
      <c r="N20" s="15"/>
      <c r="O20" s="11"/>
      <c r="P20" s="16"/>
    </row>
    <row r="21" spans="1:16" s="17" customFormat="1" ht="31.5" hidden="1" x14ac:dyDescent="0.25">
      <c r="A21" s="58" t="s">
        <v>101</v>
      </c>
      <c r="B21" s="13" t="s">
        <v>79</v>
      </c>
      <c r="C21" s="18"/>
      <c r="D21" s="53" t="s">
        <v>135</v>
      </c>
      <c r="E21" s="19"/>
      <c r="F21" s="53" t="s">
        <v>11</v>
      </c>
      <c r="G21" s="15" t="s">
        <v>35</v>
      </c>
      <c r="H21" s="19"/>
      <c r="I21" s="16"/>
      <c r="J21" s="18"/>
      <c r="K21" s="53" t="s">
        <v>135</v>
      </c>
      <c r="L21" s="19"/>
      <c r="M21" s="53" t="s">
        <v>11</v>
      </c>
      <c r="N21" s="15" t="s">
        <v>35</v>
      </c>
      <c r="O21" s="11"/>
      <c r="P21" s="16"/>
    </row>
    <row r="22" spans="1:16" s="17" customFormat="1" ht="31.5" hidden="1" x14ac:dyDescent="0.25">
      <c r="A22" s="58" t="s">
        <v>102</v>
      </c>
      <c r="B22" s="13" t="s">
        <v>80</v>
      </c>
      <c r="C22" s="18"/>
      <c r="D22" s="53" t="s">
        <v>135</v>
      </c>
      <c r="E22" s="19"/>
      <c r="F22" s="53" t="s">
        <v>11</v>
      </c>
      <c r="G22" s="15" t="s">
        <v>35</v>
      </c>
      <c r="H22" s="19"/>
      <c r="I22" s="16"/>
      <c r="J22" s="18"/>
      <c r="K22" s="53" t="s">
        <v>135</v>
      </c>
      <c r="L22" s="19"/>
      <c r="M22" s="53" t="s">
        <v>11</v>
      </c>
      <c r="N22" s="15" t="s">
        <v>35</v>
      </c>
      <c r="O22" s="11"/>
      <c r="P22" s="16"/>
    </row>
    <row r="23" spans="1:16" s="17" customFormat="1" hidden="1" x14ac:dyDescent="0.25">
      <c r="A23" s="58" t="s">
        <v>1</v>
      </c>
      <c r="B23" s="13" t="s">
        <v>1</v>
      </c>
      <c r="C23" s="18"/>
      <c r="D23" s="53"/>
      <c r="E23" s="19"/>
      <c r="F23" s="53"/>
      <c r="G23" s="15"/>
      <c r="H23" s="19"/>
      <c r="I23" s="16"/>
      <c r="J23" s="18"/>
      <c r="K23" s="53"/>
      <c r="L23" s="19"/>
      <c r="M23" s="53"/>
      <c r="N23" s="15"/>
      <c r="O23" s="11"/>
      <c r="P23" s="16"/>
    </row>
    <row r="24" spans="1:16" s="17" customFormat="1" ht="47.25" x14ac:dyDescent="0.25">
      <c r="A24" s="58">
        <v>4</v>
      </c>
      <c r="B24" s="13" t="s">
        <v>4</v>
      </c>
      <c r="C24" s="53"/>
      <c r="D24" s="53" t="s">
        <v>82</v>
      </c>
      <c r="E24" s="20" t="s">
        <v>103</v>
      </c>
      <c r="F24" s="20" t="s">
        <v>30</v>
      </c>
      <c r="G24" s="15" t="s">
        <v>36</v>
      </c>
      <c r="H24" s="19"/>
      <c r="I24" s="16"/>
      <c r="J24" s="53"/>
      <c r="K24" s="53" t="s">
        <v>82</v>
      </c>
      <c r="L24" s="20" t="s">
        <v>103</v>
      </c>
      <c r="M24" s="20" t="s">
        <v>30</v>
      </c>
      <c r="N24" s="15" t="s">
        <v>36</v>
      </c>
      <c r="O24" s="11"/>
      <c r="P24" s="65">
        <f>O24*L25/0.6</f>
        <v>0</v>
      </c>
    </row>
    <row r="25" spans="1:16" s="17" customFormat="1" ht="47.25" x14ac:dyDescent="0.25">
      <c r="A25" s="58">
        <v>5</v>
      </c>
      <c r="B25" s="13" t="s">
        <v>16</v>
      </c>
      <c r="C25" s="53"/>
      <c r="D25" s="53" t="s">
        <v>119</v>
      </c>
      <c r="E25" s="20" t="s">
        <v>104</v>
      </c>
      <c r="F25" s="20" t="s">
        <v>30</v>
      </c>
      <c r="G25" s="14" t="s">
        <v>37</v>
      </c>
      <c r="H25" s="16" t="s">
        <v>119</v>
      </c>
      <c r="I25" s="16" t="s">
        <v>119</v>
      </c>
      <c r="J25" s="53"/>
      <c r="K25" s="53" t="s">
        <v>119</v>
      </c>
      <c r="L25" s="20"/>
      <c r="M25" s="20" t="s">
        <v>30</v>
      </c>
      <c r="N25" s="14" t="s">
        <v>37</v>
      </c>
      <c r="O25" s="16" t="s">
        <v>119</v>
      </c>
      <c r="P25" s="16" t="s">
        <v>119</v>
      </c>
    </row>
    <row r="26" spans="1:16" s="17" customFormat="1" ht="63" x14ac:dyDescent="0.25">
      <c r="A26" s="58" t="s">
        <v>105</v>
      </c>
      <c r="B26" s="13" t="s">
        <v>75</v>
      </c>
      <c r="C26" s="53"/>
      <c r="D26" s="53" t="s">
        <v>119</v>
      </c>
      <c r="E26" s="20"/>
      <c r="F26" s="20" t="s">
        <v>30</v>
      </c>
      <c r="G26" s="15" t="s">
        <v>37</v>
      </c>
      <c r="H26" s="16" t="s">
        <v>119</v>
      </c>
      <c r="I26" s="16" t="s">
        <v>119</v>
      </c>
      <c r="J26" s="53"/>
      <c r="K26" s="53" t="s">
        <v>119</v>
      </c>
      <c r="L26" s="20"/>
      <c r="M26" s="20" t="s">
        <v>30</v>
      </c>
      <c r="N26" s="15" t="s">
        <v>37</v>
      </c>
      <c r="O26" s="16" t="s">
        <v>119</v>
      </c>
      <c r="P26" s="16" t="s">
        <v>119</v>
      </c>
    </row>
    <row r="27" spans="1:16" s="17" customFormat="1" ht="63" x14ac:dyDescent="0.25">
      <c r="A27" s="58" t="s">
        <v>106</v>
      </c>
      <c r="B27" s="13" t="s">
        <v>76</v>
      </c>
      <c r="C27" s="53"/>
      <c r="D27" s="53" t="s">
        <v>119</v>
      </c>
      <c r="E27" s="20"/>
      <c r="F27" s="20" t="s">
        <v>30</v>
      </c>
      <c r="G27" s="15" t="s">
        <v>37</v>
      </c>
      <c r="H27" s="16" t="s">
        <v>119</v>
      </c>
      <c r="I27" s="16" t="s">
        <v>119</v>
      </c>
      <c r="J27" s="53"/>
      <c r="K27" s="53" t="s">
        <v>119</v>
      </c>
      <c r="L27" s="20"/>
      <c r="M27" s="20" t="s">
        <v>30</v>
      </c>
      <c r="N27" s="15" t="s">
        <v>37</v>
      </c>
      <c r="O27" s="16" t="s">
        <v>119</v>
      </c>
      <c r="P27" s="16" t="s">
        <v>119</v>
      </c>
    </row>
    <row r="28" spans="1:16" s="17" customFormat="1" ht="18.75" hidden="1" x14ac:dyDescent="0.25">
      <c r="A28" s="58" t="s">
        <v>1</v>
      </c>
      <c r="B28" s="13" t="s">
        <v>1</v>
      </c>
      <c r="C28" s="53"/>
      <c r="D28" s="53" t="s">
        <v>119</v>
      </c>
      <c r="E28" s="20"/>
      <c r="F28" s="20" t="s">
        <v>30</v>
      </c>
      <c r="G28" s="15" t="s">
        <v>37</v>
      </c>
      <c r="H28" s="16" t="s">
        <v>119</v>
      </c>
      <c r="I28" s="16" t="s">
        <v>119</v>
      </c>
      <c r="J28" s="53"/>
      <c r="K28" s="53" t="s">
        <v>119</v>
      </c>
      <c r="L28" s="20"/>
      <c r="M28" s="20" t="s">
        <v>30</v>
      </c>
      <c r="N28" s="15" t="s">
        <v>37</v>
      </c>
      <c r="O28" s="16" t="s">
        <v>119</v>
      </c>
      <c r="P28" s="16" t="s">
        <v>119</v>
      </c>
    </row>
    <row r="29" spans="1:16" s="17" customFormat="1" ht="18.75" x14ac:dyDescent="0.25">
      <c r="A29" s="58" t="s">
        <v>184</v>
      </c>
      <c r="B29" s="13" t="s">
        <v>73</v>
      </c>
      <c r="C29" s="53"/>
      <c r="D29" s="53" t="s">
        <v>119</v>
      </c>
      <c r="E29" s="20"/>
      <c r="F29" s="20" t="s">
        <v>30</v>
      </c>
      <c r="G29" s="15" t="s">
        <v>37</v>
      </c>
      <c r="H29" s="16" t="s">
        <v>119</v>
      </c>
      <c r="I29" s="16" t="s">
        <v>119</v>
      </c>
      <c r="J29" s="53"/>
      <c r="K29" s="53" t="s">
        <v>119</v>
      </c>
      <c r="L29" s="20"/>
      <c r="M29" s="20" t="s">
        <v>30</v>
      </c>
      <c r="N29" s="15" t="s">
        <v>37</v>
      </c>
      <c r="O29" s="16" t="s">
        <v>119</v>
      </c>
      <c r="P29" s="16" t="s">
        <v>119</v>
      </c>
    </row>
    <row r="30" spans="1:16" s="17" customFormat="1" ht="18.75" hidden="1" x14ac:dyDescent="0.25">
      <c r="A30" s="58" t="s">
        <v>184</v>
      </c>
      <c r="B30" s="13" t="s">
        <v>74</v>
      </c>
      <c r="C30" s="53"/>
      <c r="D30" s="53" t="s">
        <v>119</v>
      </c>
      <c r="E30" s="20"/>
      <c r="F30" s="20" t="s">
        <v>30</v>
      </c>
      <c r="G30" s="15" t="s">
        <v>37</v>
      </c>
      <c r="H30" s="16" t="s">
        <v>119</v>
      </c>
      <c r="I30" s="16" t="s">
        <v>119</v>
      </c>
      <c r="J30" s="53"/>
      <c r="K30" s="53" t="s">
        <v>119</v>
      </c>
      <c r="L30" s="20"/>
      <c r="M30" s="20" t="s">
        <v>30</v>
      </c>
      <c r="N30" s="15" t="s">
        <v>37</v>
      </c>
      <c r="O30" s="16" t="s">
        <v>119</v>
      </c>
      <c r="P30" s="16" t="s">
        <v>119</v>
      </c>
    </row>
    <row r="31" spans="1:16" s="17" customFormat="1" ht="18.75" hidden="1" x14ac:dyDescent="0.25">
      <c r="A31" s="58"/>
      <c r="B31" s="13" t="s">
        <v>1</v>
      </c>
      <c r="C31" s="53"/>
      <c r="D31" s="53" t="s">
        <v>119</v>
      </c>
      <c r="E31" s="20"/>
      <c r="F31" s="20" t="s">
        <v>30</v>
      </c>
      <c r="G31" s="15" t="s">
        <v>37</v>
      </c>
      <c r="H31" s="16" t="s">
        <v>119</v>
      </c>
      <c r="I31" s="16" t="s">
        <v>119</v>
      </c>
      <c r="J31" s="53"/>
      <c r="K31" s="53" t="s">
        <v>119</v>
      </c>
      <c r="L31" s="20"/>
      <c r="M31" s="20" t="s">
        <v>30</v>
      </c>
      <c r="N31" s="15" t="s">
        <v>37</v>
      </c>
      <c r="O31" s="16" t="s">
        <v>119</v>
      </c>
      <c r="P31" s="16" t="s">
        <v>119</v>
      </c>
    </row>
    <row r="32" spans="1:16" s="17" customFormat="1" ht="18.75" hidden="1" x14ac:dyDescent="0.25">
      <c r="A32" s="58" t="s">
        <v>107</v>
      </c>
      <c r="B32" s="13" t="s">
        <v>77</v>
      </c>
      <c r="C32" s="53"/>
      <c r="D32" s="53" t="s">
        <v>119</v>
      </c>
      <c r="E32" s="20"/>
      <c r="F32" s="20" t="s">
        <v>30</v>
      </c>
      <c r="G32" s="15" t="s">
        <v>37</v>
      </c>
      <c r="H32" s="16" t="s">
        <v>119</v>
      </c>
      <c r="I32" s="16" t="s">
        <v>119</v>
      </c>
      <c r="J32" s="53"/>
      <c r="K32" s="53" t="s">
        <v>119</v>
      </c>
      <c r="L32" s="20"/>
      <c r="M32" s="20" t="s">
        <v>30</v>
      </c>
      <c r="N32" s="15" t="s">
        <v>37</v>
      </c>
      <c r="O32" s="16" t="s">
        <v>119</v>
      </c>
      <c r="P32" s="16" t="s">
        <v>119</v>
      </c>
    </row>
    <row r="33" spans="1:16" s="17" customFormat="1" ht="18.75" hidden="1" x14ac:dyDescent="0.25">
      <c r="A33" s="58" t="s">
        <v>107</v>
      </c>
      <c r="B33" s="13" t="s">
        <v>78</v>
      </c>
      <c r="C33" s="53"/>
      <c r="D33" s="53" t="s">
        <v>119</v>
      </c>
      <c r="E33" s="20"/>
      <c r="F33" s="20" t="s">
        <v>30</v>
      </c>
      <c r="G33" s="15" t="s">
        <v>37</v>
      </c>
      <c r="H33" s="16" t="s">
        <v>119</v>
      </c>
      <c r="I33" s="16" t="s">
        <v>119</v>
      </c>
      <c r="J33" s="53"/>
      <c r="K33" s="53" t="s">
        <v>119</v>
      </c>
      <c r="L33" s="20"/>
      <c r="M33" s="20" t="s">
        <v>30</v>
      </c>
      <c r="N33" s="15" t="s">
        <v>37</v>
      </c>
      <c r="O33" s="16" t="s">
        <v>119</v>
      </c>
      <c r="P33" s="16" t="s">
        <v>119</v>
      </c>
    </row>
    <row r="34" spans="1:16" s="17" customFormat="1" ht="47.25" x14ac:dyDescent="0.25">
      <c r="A34" s="58" t="s">
        <v>186</v>
      </c>
      <c r="B34" s="83" t="s">
        <v>185</v>
      </c>
      <c r="C34" s="53"/>
      <c r="D34" s="53" t="s">
        <v>119</v>
      </c>
      <c r="E34" s="20"/>
      <c r="F34" s="20" t="s">
        <v>30</v>
      </c>
      <c r="G34" s="15" t="s">
        <v>37</v>
      </c>
      <c r="H34" s="16" t="s">
        <v>119</v>
      </c>
      <c r="I34" s="16" t="s">
        <v>119</v>
      </c>
      <c r="J34" s="53"/>
      <c r="K34" s="53" t="s">
        <v>108</v>
      </c>
      <c r="L34" s="20"/>
      <c r="M34" s="20" t="s">
        <v>30</v>
      </c>
      <c r="N34" s="15" t="s">
        <v>37</v>
      </c>
      <c r="O34" s="16" t="s">
        <v>119</v>
      </c>
      <c r="P34" s="16" t="s">
        <v>119</v>
      </c>
    </row>
    <row r="35" spans="1:16" s="17" customFormat="1" x14ac:dyDescent="0.25">
      <c r="A35" s="58">
        <v>6</v>
      </c>
      <c r="B35" s="13" t="s">
        <v>17</v>
      </c>
      <c r="C35" s="53"/>
      <c r="D35" s="19"/>
      <c r="E35" s="3"/>
      <c r="F35" s="19"/>
      <c r="G35" s="19"/>
      <c r="H35" s="19"/>
      <c r="I35" s="16"/>
      <c r="J35" s="53"/>
      <c r="K35" s="19"/>
      <c r="L35" s="3"/>
      <c r="M35" s="19"/>
      <c r="N35" s="19"/>
      <c r="O35" s="19"/>
      <c r="P35" s="16"/>
    </row>
    <row r="36" spans="1:16" s="17" customFormat="1" x14ac:dyDescent="0.25">
      <c r="A36" s="58" t="s">
        <v>109</v>
      </c>
      <c r="B36" s="13" t="s">
        <v>182</v>
      </c>
      <c r="C36" s="53"/>
      <c r="D36" s="53"/>
      <c r="E36" s="3">
        <v>1</v>
      </c>
      <c r="F36" s="53" t="s">
        <v>19</v>
      </c>
      <c r="G36" s="14" t="s">
        <v>38</v>
      </c>
      <c r="H36" s="19"/>
      <c r="I36" s="16"/>
      <c r="J36" s="53"/>
      <c r="K36" s="53"/>
      <c r="L36" s="3"/>
      <c r="M36" s="53" t="s">
        <v>19</v>
      </c>
      <c r="N36" s="14" t="s">
        <v>38</v>
      </c>
      <c r="O36" s="11"/>
      <c r="P36" s="65">
        <f>L36*O36</f>
        <v>0</v>
      </c>
    </row>
    <row r="37" spans="1:16" s="17" customFormat="1" x14ac:dyDescent="0.25">
      <c r="A37" s="58" t="s">
        <v>110</v>
      </c>
      <c r="B37" s="13" t="s">
        <v>182</v>
      </c>
      <c r="C37" s="53"/>
      <c r="D37" s="53"/>
      <c r="E37" s="3"/>
      <c r="F37" s="53"/>
      <c r="G37" s="14"/>
      <c r="H37" s="19"/>
      <c r="I37" s="16"/>
      <c r="J37" s="53"/>
      <c r="K37" s="53"/>
      <c r="L37" s="3"/>
      <c r="M37" s="53" t="s">
        <v>19</v>
      </c>
      <c r="N37" s="14" t="s">
        <v>38</v>
      </c>
      <c r="O37" s="11"/>
      <c r="P37" s="65">
        <f>L37*O37</f>
        <v>0</v>
      </c>
    </row>
    <row r="38" spans="1:16" s="17" customFormat="1" x14ac:dyDescent="0.25">
      <c r="A38" s="58" t="s">
        <v>187</v>
      </c>
      <c r="B38" s="13" t="s">
        <v>183</v>
      </c>
      <c r="C38" s="53"/>
      <c r="D38" s="53"/>
      <c r="E38" s="3">
        <v>1</v>
      </c>
      <c r="F38" s="53" t="s">
        <v>19</v>
      </c>
      <c r="G38" s="14" t="s">
        <v>38</v>
      </c>
      <c r="H38" s="19"/>
      <c r="I38" s="16"/>
      <c r="J38" s="53"/>
      <c r="K38" s="53"/>
      <c r="L38" s="3"/>
      <c r="M38" s="53" t="s">
        <v>19</v>
      </c>
      <c r="N38" s="14" t="s">
        <v>38</v>
      </c>
      <c r="O38" s="11"/>
      <c r="P38" s="65">
        <f>L38*O38</f>
        <v>0</v>
      </c>
    </row>
    <row r="39" spans="1:16" s="17" customFormat="1" hidden="1" x14ac:dyDescent="0.25">
      <c r="A39" s="58" t="s">
        <v>1</v>
      </c>
      <c r="B39" s="13" t="s">
        <v>1</v>
      </c>
      <c r="C39" s="53"/>
      <c r="D39" s="53"/>
      <c r="E39" s="3" t="s">
        <v>1</v>
      </c>
      <c r="F39" s="53" t="s">
        <v>19</v>
      </c>
      <c r="G39" s="14" t="s">
        <v>38</v>
      </c>
      <c r="H39" s="19"/>
      <c r="I39" s="16"/>
      <c r="J39" s="53"/>
      <c r="K39" s="53"/>
      <c r="L39" s="3" t="s">
        <v>1</v>
      </c>
      <c r="M39" s="53" t="s">
        <v>19</v>
      </c>
      <c r="N39" s="14" t="s">
        <v>38</v>
      </c>
      <c r="O39" s="19"/>
      <c r="P39" s="16"/>
    </row>
    <row r="40" spans="1:16" s="17" customFormat="1" hidden="1" x14ac:dyDescent="0.25">
      <c r="A40" s="58" t="s">
        <v>112</v>
      </c>
      <c r="B40" s="13" t="s">
        <v>73</v>
      </c>
      <c r="C40" s="53"/>
      <c r="D40" s="53"/>
      <c r="E40" s="3">
        <v>1</v>
      </c>
      <c r="F40" s="53" t="s">
        <v>19</v>
      </c>
      <c r="G40" s="14" t="s">
        <v>38</v>
      </c>
      <c r="H40" s="19"/>
      <c r="I40" s="16"/>
      <c r="J40" s="53"/>
      <c r="K40" s="53"/>
      <c r="L40" s="3">
        <v>1</v>
      </c>
      <c r="M40" s="53" t="s">
        <v>19</v>
      </c>
      <c r="N40" s="14" t="s">
        <v>38</v>
      </c>
      <c r="O40" s="19"/>
      <c r="P40" s="16"/>
    </row>
    <row r="41" spans="1:16" s="17" customFormat="1" hidden="1" x14ac:dyDescent="0.25">
      <c r="A41" s="58" t="s">
        <v>112</v>
      </c>
      <c r="B41" s="13" t="s">
        <v>74</v>
      </c>
      <c r="C41" s="53"/>
      <c r="D41" s="53"/>
      <c r="E41" s="3">
        <v>1</v>
      </c>
      <c r="F41" s="53" t="s">
        <v>19</v>
      </c>
      <c r="G41" s="14" t="s">
        <v>38</v>
      </c>
      <c r="H41" s="19"/>
      <c r="I41" s="16"/>
      <c r="J41" s="53"/>
      <c r="K41" s="53"/>
      <c r="L41" s="3">
        <v>1</v>
      </c>
      <c r="M41" s="53" t="s">
        <v>19</v>
      </c>
      <c r="N41" s="14" t="s">
        <v>38</v>
      </c>
      <c r="O41" s="19"/>
      <c r="P41" s="16"/>
    </row>
    <row r="42" spans="1:16" s="17" customFormat="1" hidden="1" x14ac:dyDescent="0.25">
      <c r="A42" s="58" t="s">
        <v>1</v>
      </c>
      <c r="B42" s="13" t="s">
        <v>1</v>
      </c>
      <c r="C42" s="53"/>
      <c r="D42" s="53"/>
      <c r="E42" s="3" t="s">
        <v>1</v>
      </c>
      <c r="F42" s="53" t="s">
        <v>19</v>
      </c>
      <c r="G42" s="14" t="s">
        <v>38</v>
      </c>
      <c r="H42" s="19"/>
      <c r="I42" s="16"/>
      <c r="J42" s="53"/>
      <c r="K42" s="53"/>
      <c r="L42" s="3" t="s">
        <v>1</v>
      </c>
      <c r="M42" s="53" t="s">
        <v>19</v>
      </c>
      <c r="N42" s="14" t="s">
        <v>38</v>
      </c>
      <c r="O42" s="19"/>
      <c r="P42" s="16"/>
    </row>
    <row r="43" spans="1:16" s="17" customFormat="1" hidden="1" x14ac:dyDescent="0.25">
      <c r="A43" s="58" t="s">
        <v>112</v>
      </c>
      <c r="B43" s="13" t="s">
        <v>77</v>
      </c>
      <c r="C43" s="53"/>
      <c r="D43" s="53"/>
      <c r="E43" s="3">
        <v>1</v>
      </c>
      <c r="F43" s="53" t="s">
        <v>19</v>
      </c>
      <c r="G43" s="14" t="s">
        <v>38</v>
      </c>
      <c r="H43" s="19"/>
      <c r="I43" s="16"/>
      <c r="J43" s="53"/>
      <c r="K43" s="53"/>
      <c r="L43" s="3">
        <v>1</v>
      </c>
      <c r="M43" s="53" t="s">
        <v>19</v>
      </c>
      <c r="N43" s="14" t="s">
        <v>38</v>
      </c>
      <c r="O43" s="19"/>
      <c r="P43" s="16"/>
    </row>
    <row r="44" spans="1:16" s="17" customFormat="1" hidden="1" x14ac:dyDescent="0.25">
      <c r="A44" s="58" t="s">
        <v>112</v>
      </c>
      <c r="B44" s="13" t="s">
        <v>78</v>
      </c>
      <c r="C44" s="53"/>
      <c r="D44" s="53"/>
      <c r="E44" s="3">
        <v>1</v>
      </c>
      <c r="F44" s="53" t="s">
        <v>19</v>
      </c>
      <c r="G44" s="14" t="s">
        <v>38</v>
      </c>
      <c r="H44" s="19"/>
      <c r="I44" s="16"/>
      <c r="J44" s="53"/>
      <c r="K44" s="53"/>
      <c r="L44" s="3">
        <v>1</v>
      </c>
      <c r="M44" s="53" t="s">
        <v>19</v>
      </c>
      <c r="N44" s="14" t="s">
        <v>38</v>
      </c>
      <c r="O44" s="19"/>
      <c r="P44" s="16"/>
    </row>
    <row r="45" spans="1:16" s="17" customFormat="1" hidden="1" x14ac:dyDescent="0.25">
      <c r="A45" s="58" t="s">
        <v>1</v>
      </c>
      <c r="B45" s="13" t="s">
        <v>1</v>
      </c>
      <c r="C45" s="53"/>
      <c r="D45" s="53"/>
      <c r="E45" s="3" t="s">
        <v>1</v>
      </c>
      <c r="F45" s="53" t="s">
        <v>19</v>
      </c>
      <c r="G45" s="14" t="s">
        <v>38</v>
      </c>
      <c r="H45" s="19"/>
      <c r="I45" s="16"/>
      <c r="J45" s="53"/>
      <c r="K45" s="53"/>
      <c r="L45" s="3" t="s">
        <v>1</v>
      </c>
      <c r="M45" s="53" t="s">
        <v>19</v>
      </c>
      <c r="N45" s="14" t="s">
        <v>38</v>
      </c>
      <c r="O45" s="19"/>
      <c r="P45" s="16"/>
    </row>
    <row r="46" spans="1:16" s="17" customFormat="1" ht="54.75" customHeight="1" x14ac:dyDescent="0.25">
      <c r="A46" s="58"/>
      <c r="B46" s="13" t="s">
        <v>81</v>
      </c>
      <c r="C46" s="53" t="s">
        <v>119</v>
      </c>
      <c r="D46" s="53" t="s">
        <v>119</v>
      </c>
      <c r="E46" s="53" t="s">
        <v>119</v>
      </c>
      <c r="F46" s="53" t="s">
        <v>119</v>
      </c>
      <c r="G46" s="53" t="s">
        <v>119</v>
      </c>
      <c r="H46" s="53" t="s">
        <v>119</v>
      </c>
      <c r="I46" s="22"/>
      <c r="J46" s="53" t="s">
        <v>119</v>
      </c>
      <c r="K46" s="53" t="s">
        <v>119</v>
      </c>
      <c r="L46" s="53" t="s">
        <v>119</v>
      </c>
      <c r="M46" s="53" t="s">
        <v>119</v>
      </c>
      <c r="N46" s="53" t="s">
        <v>119</v>
      </c>
      <c r="O46" s="53" t="s">
        <v>119</v>
      </c>
      <c r="P46" s="66">
        <f>SUM(P9:P11,P13:P15,P17:P19,P21:P23,P36:P45)+P24</f>
        <v>0</v>
      </c>
    </row>
    <row r="47" spans="1:16" s="17" customFormat="1" x14ac:dyDescent="0.25">
      <c r="A47" s="60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2"/>
      <c r="B48" s="112"/>
      <c r="C48" s="112"/>
      <c r="D48" s="112"/>
      <c r="E48" s="112"/>
      <c r="F48" s="112"/>
      <c r="G48" s="112"/>
    </row>
    <row r="49" spans="1:8" ht="41.25" customHeight="1" x14ac:dyDescent="0.25">
      <c r="A49" s="112"/>
      <c r="B49" s="112"/>
      <c r="C49" s="112"/>
      <c r="D49" s="112"/>
      <c r="E49" s="112"/>
      <c r="F49" s="112"/>
      <c r="G49" s="112"/>
    </row>
    <row r="50" spans="1:8" ht="38.25" customHeight="1" x14ac:dyDescent="0.25">
      <c r="A50" s="112"/>
      <c r="B50" s="112"/>
      <c r="C50" s="112"/>
      <c r="D50" s="112"/>
      <c r="E50" s="112"/>
      <c r="F50" s="112"/>
      <c r="G50" s="112"/>
      <c r="H50" s="6"/>
    </row>
    <row r="51" spans="1:8" ht="18.75" customHeight="1" x14ac:dyDescent="0.25">
      <c r="A51" s="113"/>
      <c r="B51" s="113"/>
      <c r="C51" s="113"/>
      <c r="D51" s="113"/>
      <c r="E51" s="113"/>
      <c r="F51" s="113"/>
      <c r="G51" s="113"/>
    </row>
    <row r="52" spans="1:8" ht="217.5" customHeight="1" x14ac:dyDescent="0.25">
      <c r="A52" s="104"/>
      <c r="B52" s="114"/>
      <c r="C52" s="114"/>
      <c r="D52" s="114"/>
      <c r="E52" s="114"/>
      <c r="F52" s="114"/>
      <c r="G52" s="114"/>
    </row>
    <row r="53" spans="1:8" ht="53.25" customHeight="1" x14ac:dyDescent="0.25">
      <c r="A53" s="104"/>
      <c r="B53" s="105"/>
      <c r="C53" s="105"/>
      <c r="D53" s="105"/>
      <c r="E53" s="105"/>
      <c r="F53" s="105"/>
      <c r="G53" s="105"/>
    </row>
    <row r="54" spans="1:8" x14ac:dyDescent="0.25">
      <c r="A54" s="106"/>
      <c r="B54" s="106"/>
      <c r="C54" s="106"/>
      <c r="D54" s="106"/>
      <c r="E54" s="106"/>
      <c r="F54" s="106"/>
      <c r="G54" s="106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5" t="s">
        <v>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 x14ac:dyDescent="0.25">
      <c r="A2" s="116" t="s">
        <v>0</v>
      </c>
      <c r="B2" s="111" t="s">
        <v>2</v>
      </c>
      <c r="C2" s="107" t="s">
        <v>48</v>
      </c>
      <c r="D2" s="107"/>
      <c r="E2" s="107"/>
      <c r="F2" s="107"/>
      <c r="G2" s="107"/>
      <c r="H2" s="107"/>
      <c r="I2" s="107"/>
      <c r="J2" s="107" t="s">
        <v>49</v>
      </c>
      <c r="K2" s="107"/>
      <c r="L2" s="107"/>
      <c r="M2" s="107"/>
      <c r="N2" s="107"/>
      <c r="O2" s="107"/>
      <c r="P2" s="107"/>
    </row>
    <row r="3" spans="1:16" ht="45" customHeight="1" x14ac:dyDescent="0.25">
      <c r="A3" s="116"/>
      <c r="B3" s="111"/>
      <c r="C3" s="12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7"/>
      <c r="E3" s="127"/>
      <c r="F3" s="127"/>
      <c r="G3" s="127"/>
      <c r="H3" s="127"/>
      <c r="I3" s="128"/>
      <c r="J3" s="126" t="s">
        <v>190</v>
      </c>
      <c r="K3" s="127"/>
      <c r="L3" s="127"/>
      <c r="M3" s="127"/>
      <c r="N3" s="127"/>
      <c r="O3" s="127"/>
      <c r="P3" s="128"/>
    </row>
    <row r="4" spans="1:16" ht="33.75" customHeight="1" x14ac:dyDescent="0.25">
      <c r="A4" s="116"/>
      <c r="B4" s="111"/>
      <c r="C4" s="111" t="s">
        <v>12</v>
      </c>
      <c r="D4" s="111"/>
      <c r="E4" s="111"/>
      <c r="F4" s="111"/>
      <c r="G4" s="111" t="s">
        <v>120</v>
      </c>
      <c r="H4" s="111"/>
      <c r="I4" s="111"/>
      <c r="J4" s="111" t="s">
        <v>12</v>
      </c>
      <c r="K4" s="111"/>
      <c r="L4" s="111"/>
      <c r="M4" s="111"/>
      <c r="N4" s="111" t="s">
        <v>120</v>
      </c>
      <c r="O4" s="111"/>
      <c r="P4" s="111"/>
    </row>
    <row r="5" spans="1:16" s="8" customFormat="1" ht="63" x14ac:dyDescent="0.25">
      <c r="A5" s="116"/>
      <c r="B5" s="111"/>
      <c r="C5" s="53" t="s">
        <v>29</v>
      </c>
      <c r="D5" s="53" t="s">
        <v>8</v>
      </c>
      <c r="E5" s="53" t="s">
        <v>111</v>
      </c>
      <c r="F5" s="53" t="s">
        <v>10</v>
      </c>
      <c r="G5" s="53" t="s">
        <v>13</v>
      </c>
      <c r="H5" s="53" t="s">
        <v>56</v>
      </c>
      <c r="I5" s="11" t="s">
        <v>57</v>
      </c>
      <c r="J5" s="53" t="s">
        <v>29</v>
      </c>
      <c r="K5" s="53" t="s">
        <v>8</v>
      </c>
      <c r="L5" s="53" t="s">
        <v>111</v>
      </c>
      <c r="M5" s="53" t="s">
        <v>10</v>
      </c>
      <c r="N5" s="53" t="s">
        <v>13</v>
      </c>
      <c r="O5" s="53" t="s">
        <v>58</v>
      </c>
      <c r="P5" s="11" t="s">
        <v>57</v>
      </c>
    </row>
    <row r="6" spans="1:16" s="10" customFormat="1" x14ac:dyDescent="0.25">
      <c r="A6" s="56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11">
        <v>9</v>
      </c>
      <c r="J6" s="53">
        <v>10</v>
      </c>
      <c r="K6" s="11">
        <v>11</v>
      </c>
      <c r="L6" s="53">
        <v>12</v>
      </c>
      <c r="M6" s="11">
        <v>13</v>
      </c>
      <c r="N6" s="53">
        <v>14</v>
      </c>
      <c r="O6" s="11">
        <v>15</v>
      </c>
      <c r="P6" s="53">
        <v>16</v>
      </c>
    </row>
    <row r="7" spans="1:16" s="17" customFormat="1" ht="56.25" customHeight="1" x14ac:dyDescent="0.25">
      <c r="A7" s="57">
        <v>1</v>
      </c>
      <c r="B7" s="13" t="s">
        <v>122</v>
      </c>
      <c r="C7" s="53" t="s">
        <v>119</v>
      </c>
      <c r="D7" s="53" t="s">
        <v>119</v>
      </c>
      <c r="E7" s="53" t="s">
        <v>119</v>
      </c>
      <c r="F7" s="53" t="s">
        <v>119</v>
      </c>
      <c r="G7" s="53" t="s">
        <v>119</v>
      </c>
      <c r="H7" s="53" t="s">
        <v>119</v>
      </c>
      <c r="I7" s="53" t="s">
        <v>119</v>
      </c>
      <c r="J7" s="53" t="s">
        <v>119</v>
      </c>
      <c r="K7" s="53" t="s">
        <v>119</v>
      </c>
      <c r="L7" s="53" t="s">
        <v>119</v>
      </c>
      <c r="M7" s="53" t="s">
        <v>119</v>
      </c>
      <c r="N7" s="53" t="s">
        <v>119</v>
      </c>
      <c r="O7" s="53" t="s">
        <v>119</v>
      </c>
      <c r="P7" s="53" t="s">
        <v>119</v>
      </c>
    </row>
    <row r="8" spans="1:16" s="17" customFormat="1" ht="94.5" x14ac:dyDescent="0.25">
      <c r="A8" s="57" t="s">
        <v>93</v>
      </c>
      <c r="B8" s="13" t="s">
        <v>83</v>
      </c>
      <c r="C8" s="53"/>
      <c r="D8" s="53" t="s">
        <v>28</v>
      </c>
      <c r="E8" s="53"/>
      <c r="F8" s="53" t="s">
        <v>19</v>
      </c>
      <c r="G8" s="14" t="s">
        <v>39</v>
      </c>
      <c r="H8" s="19"/>
      <c r="I8" s="9"/>
      <c r="J8" s="53"/>
      <c r="K8" s="53" t="s">
        <v>28</v>
      </c>
      <c r="L8" s="53">
        <v>1</v>
      </c>
      <c r="M8" s="53" t="s">
        <v>19</v>
      </c>
      <c r="N8" s="14" t="s">
        <v>154</v>
      </c>
      <c r="O8" s="11"/>
      <c r="P8" s="65">
        <f>L8*O8</f>
        <v>0</v>
      </c>
    </row>
    <row r="9" spans="1:16" s="17" customFormat="1" ht="94.5" x14ac:dyDescent="0.25">
      <c r="A9" s="57" t="s">
        <v>94</v>
      </c>
      <c r="B9" s="13" t="s">
        <v>84</v>
      </c>
      <c r="C9" s="53"/>
      <c r="D9" s="53" t="s">
        <v>28</v>
      </c>
      <c r="E9" s="53"/>
      <c r="F9" s="53" t="s">
        <v>19</v>
      </c>
      <c r="G9" s="14" t="s">
        <v>39</v>
      </c>
      <c r="H9" s="19"/>
      <c r="I9" s="9"/>
      <c r="J9" s="53"/>
      <c r="K9" s="53" t="s">
        <v>28</v>
      </c>
      <c r="L9" s="53">
        <v>1</v>
      </c>
      <c r="M9" s="53" t="s">
        <v>19</v>
      </c>
      <c r="N9" s="14" t="s">
        <v>154</v>
      </c>
      <c r="O9" s="11"/>
      <c r="P9" s="65">
        <f>L9*O9</f>
        <v>0</v>
      </c>
    </row>
    <row r="10" spans="1:16" s="17" customFormat="1" ht="94.5" x14ac:dyDescent="0.25">
      <c r="A10" s="57" t="s">
        <v>1</v>
      </c>
      <c r="B10" s="13" t="s">
        <v>1</v>
      </c>
      <c r="C10" s="53"/>
      <c r="D10" s="53"/>
      <c r="E10" s="53"/>
      <c r="F10" s="53"/>
      <c r="G10" s="14"/>
      <c r="H10" s="19"/>
      <c r="I10" s="9"/>
      <c r="J10" s="53"/>
      <c r="K10" s="53" t="s">
        <v>28</v>
      </c>
      <c r="L10" s="53"/>
      <c r="M10" s="53"/>
      <c r="N10" s="14"/>
      <c r="O10" s="11"/>
      <c r="P10" s="9"/>
    </row>
    <row r="11" spans="1:16" ht="33" customHeight="1" x14ac:dyDescent="0.25">
      <c r="A11" s="58">
        <v>2</v>
      </c>
      <c r="B11" s="13" t="s">
        <v>121</v>
      </c>
      <c r="C11" s="52" t="s">
        <v>119</v>
      </c>
      <c r="D11" s="52" t="s">
        <v>119</v>
      </c>
      <c r="E11" s="52" t="s">
        <v>119</v>
      </c>
      <c r="F11" s="52" t="s">
        <v>119</v>
      </c>
      <c r="G11" s="52" t="s">
        <v>119</v>
      </c>
      <c r="H11" s="52" t="s">
        <v>119</v>
      </c>
      <c r="I11" s="52" t="s">
        <v>119</v>
      </c>
      <c r="J11" s="52" t="s">
        <v>119</v>
      </c>
      <c r="K11" s="52" t="s">
        <v>119</v>
      </c>
      <c r="L11" s="52" t="s">
        <v>119</v>
      </c>
      <c r="M11" s="52" t="s">
        <v>119</v>
      </c>
      <c r="N11" s="52" t="s">
        <v>119</v>
      </c>
      <c r="O11" s="52" t="s">
        <v>119</v>
      </c>
      <c r="P11" s="52" t="s">
        <v>119</v>
      </c>
    </row>
    <row r="12" spans="1:16" ht="15.75" customHeight="1" x14ac:dyDescent="0.25">
      <c r="A12" s="58" t="s">
        <v>95</v>
      </c>
      <c r="B12" s="13" t="s">
        <v>85</v>
      </c>
      <c r="C12" s="52"/>
      <c r="D12" s="52" t="s">
        <v>18</v>
      </c>
      <c r="E12" s="52"/>
      <c r="F12" s="52" t="s">
        <v>19</v>
      </c>
      <c r="G12" s="51" t="s">
        <v>40</v>
      </c>
      <c r="H12" s="51"/>
      <c r="I12" s="30"/>
      <c r="J12" s="52"/>
      <c r="K12" s="52" t="s">
        <v>18</v>
      </c>
      <c r="L12" s="52"/>
      <c r="M12" s="52" t="s">
        <v>19</v>
      </c>
      <c r="N12" s="51" t="s">
        <v>40</v>
      </c>
      <c r="O12" s="51"/>
      <c r="P12" s="30"/>
    </row>
    <row r="13" spans="1:16" ht="15.75" customHeight="1" x14ac:dyDescent="0.25">
      <c r="A13" s="58" t="s">
        <v>96</v>
      </c>
      <c r="B13" s="13" t="s">
        <v>86</v>
      </c>
      <c r="C13" s="52"/>
      <c r="D13" s="52" t="s">
        <v>18</v>
      </c>
      <c r="E13" s="52"/>
      <c r="F13" s="52" t="s">
        <v>19</v>
      </c>
      <c r="G13" s="51" t="s">
        <v>40</v>
      </c>
      <c r="H13" s="51"/>
      <c r="I13" s="30"/>
      <c r="J13" s="52"/>
      <c r="K13" s="52" t="s">
        <v>18</v>
      </c>
      <c r="L13" s="52"/>
      <c r="M13" s="52" t="s">
        <v>19</v>
      </c>
      <c r="N13" s="51" t="s">
        <v>40</v>
      </c>
      <c r="O13" s="51"/>
      <c r="P13" s="30"/>
    </row>
    <row r="14" spans="1:16" ht="15.75" customHeight="1" x14ac:dyDescent="0.25">
      <c r="A14" s="58" t="s">
        <v>1</v>
      </c>
      <c r="B14" s="13" t="s">
        <v>1</v>
      </c>
      <c r="C14" s="52"/>
      <c r="D14" s="52"/>
      <c r="E14" s="52"/>
      <c r="F14" s="52"/>
      <c r="G14" s="51"/>
      <c r="H14" s="51"/>
      <c r="I14" s="30"/>
      <c r="J14" s="52"/>
      <c r="K14" s="52"/>
      <c r="L14" s="52"/>
      <c r="M14" s="52"/>
      <c r="N14" s="51"/>
      <c r="O14" s="51"/>
      <c r="P14" s="30"/>
    </row>
    <row r="15" spans="1:16" s="17" customFormat="1" ht="55.5" customHeight="1" x14ac:dyDescent="0.25">
      <c r="A15" s="58"/>
      <c r="B15" s="13" t="s">
        <v>59</v>
      </c>
      <c r="C15" s="53" t="s">
        <v>119</v>
      </c>
      <c r="D15" s="53" t="s">
        <v>119</v>
      </c>
      <c r="E15" s="53" t="s">
        <v>119</v>
      </c>
      <c r="F15" s="53" t="s">
        <v>119</v>
      </c>
      <c r="G15" s="53" t="s">
        <v>119</v>
      </c>
      <c r="H15" s="53" t="s">
        <v>119</v>
      </c>
      <c r="I15" s="22"/>
      <c r="J15" s="53" t="s">
        <v>119</v>
      </c>
      <c r="K15" s="53" t="s">
        <v>119</v>
      </c>
      <c r="L15" s="53" t="s">
        <v>119</v>
      </c>
      <c r="M15" s="53" t="s">
        <v>119</v>
      </c>
      <c r="N15" s="53" t="s">
        <v>119</v>
      </c>
      <c r="O15" s="53" t="s">
        <v>119</v>
      </c>
      <c r="P15" s="66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12"/>
      <c r="B17" s="112"/>
      <c r="C17" s="112"/>
      <c r="D17" s="112"/>
      <c r="E17" s="112"/>
      <c r="F17" s="112"/>
      <c r="G17" s="112"/>
    </row>
    <row r="18" spans="1:8" ht="41.25" customHeight="1" x14ac:dyDescent="0.25">
      <c r="A18" s="112"/>
      <c r="B18" s="112"/>
      <c r="C18" s="112"/>
      <c r="D18" s="112"/>
      <c r="E18" s="112"/>
      <c r="F18" s="112"/>
      <c r="G18" s="112"/>
    </row>
    <row r="19" spans="1:8" ht="38.25" customHeight="1" x14ac:dyDescent="0.25">
      <c r="A19" s="112"/>
      <c r="B19" s="112"/>
      <c r="C19" s="112"/>
      <c r="D19" s="112"/>
      <c r="E19" s="112"/>
      <c r="F19" s="112"/>
      <c r="G19" s="112"/>
      <c r="H19"/>
    </row>
    <row r="20" spans="1:8" ht="18.75" customHeight="1" x14ac:dyDescent="0.25">
      <c r="A20" s="113"/>
      <c r="B20" s="113"/>
      <c r="C20" s="113"/>
      <c r="D20" s="113"/>
      <c r="E20" s="113"/>
      <c r="F20" s="113"/>
      <c r="G20" s="113"/>
    </row>
    <row r="21" spans="1:8" ht="217.5" customHeight="1" x14ac:dyDescent="0.25">
      <c r="A21" s="104"/>
      <c r="B21" s="114"/>
      <c r="C21" s="114"/>
      <c r="D21" s="114"/>
      <c r="E21" s="114"/>
      <c r="F21" s="114"/>
      <c r="G21" s="114"/>
    </row>
    <row r="22" spans="1:8" ht="53.25" customHeight="1" x14ac:dyDescent="0.25">
      <c r="A22" s="104"/>
      <c r="B22" s="105"/>
      <c r="C22" s="105"/>
      <c r="D22" s="105"/>
      <c r="E22" s="105"/>
      <c r="F22" s="105"/>
      <c r="G22" s="105"/>
    </row>
    <row r="23" spans="1:8" x14ac:dyDescent="0.25">
      <c r="A23" s="106"/>
      <c r="B23" s="106"/>
      <c r="C23" s="106"/>
      <c r="D23" s="106"/>
      <c r="E23" s="106"/>
      <c r="F23" s="106"/>
      <c r="G23" s="106"/>
    </row>
    <row r="24" spans="1:8" x14ac:dyDescent="0.25">
      <c r="B24"/>
    </row>
    <row r="28" spans="1:8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B19" sqref="B19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15" t="s">
        <v>14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2" spans="1:18" ht="15.75" customHeight="1" x14ac:dyDescent="0.25">
      <c r="A2" s="116" t="s">
        <v>0</v>
      </c>
      <c r="B2" s="111" t="s">
        <v>2</v>
      </c>
      <c r="C2" s="107" t="s">
        <v>48</v>
      </c>
      <c r="D2" s="107"/>
      <c r="E2" s="107"/>
      <c r="F2" s="107"/>
      <c r="G2" s="107"/>
      <c r="H2" s="107"/>
      <c r="I2" s="107"/>
      <c r="J2" s="51"/>
      <c r="K2" s="51"/>
      <c r="L2" s="107" t="s">
        <v>49</v>
      </c>
      <c r="M2" s="107"/>
      <c r="N2" s="107"/>
      <c r="O2" s="107"/>
      <c r="P2" s="107"/>
      <c r="Q2" s="107"/>
      <c r="R2" s="107"/>
    </row>
    <row r="3" spans="1:18" ht="41.25" customHeight="1" x14ac:dyDescent="0.25">
      <c r="A3" s="116"/>
      <c r="B3" s="111"/>
      <c r="C3" s="12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7"/>
      <c r="E3" s="127"/>
      <c r="F3" s="127"/>
      <c r="G3" s="127"/>
      <c r="H3" s="127"/>
      <c r="I3" s="127"/>
      <c r="J3" s="127"/>
      <c r="K3" s="128"/>
      <c r="L3" s="126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27"/>
      <c r="N3" s="127"/>
      <c r="O3" s="127"/>
      <c r="P3" s="127"/>
      <c r="Q3" s="127"/>
      <c r="R3" s="128"/>
    </row>
    <row r="4" spans="1:18" ht="33.75" customHeight="1" x14ac:dyDescent="0.25">
      <c r="A4" s="116"/>
      <c r="B4" s="111"/>
      <c r="C4" s="111" t="s">
        <v>12</v>
      </c>
      <c r="D4" s="111"/>
      <c r="E4" s="111"/>
      <c r="F4" s="111"/>
      <c r="G4" s="126" t="s">
        <v>120</v>
      </c>
      <c r="H4" s="127"/>
      <c r="I4" s="127"/>
      <c r="J4" s="127"/>
      <c r="K4" s="128"/>
      <c r="L4" s="111" t="s">
        <v>12</v>
      </c>
      <c r="M4" s="111"/>
      <c r="N4" s="111"/>
      <c r="O4" s="111"/>
      <c r="P4" s="111" t="s">
        <v>120</v>
      </c>
      <c r="Q4" s="111"/>
      <c r="R4" s="111"/>
    </row>
    <row r="5" spans="1:18" s="8" customFormat="1" ht="94.5" x14ac:dyDescent="0.25">
      <c r="A5" s="116"/>
      <c r="B5" s="111"/>
      <c r="C5" s="53" t="s">
        <v>29</v>
      </c>
      <c r="D5" s="53" t="s">
        <v>8</v>
      </c>
      <c r="E5" s="53" t="s">
        <v>111</v>
      </c>
      <c r="F5" s="53" t="s">
        <v>10</v>
      </c>
      <c r="G5" s="53" t="s">
        <v>13</v>
      </c>
      <c r="H5" s="53" t="s">
        <v>56</v>
      </c>
      <c r="I5" s="11" t="s">
        <v>57</v>
      </c>
      <c r="J5" s="11" t="s">
        <v>214</v>
      </c>
      <c r="K5" s="11" t="s">
        <v>215</v>
      </c>
      <c r="L5" s="53" t="s">
        <v>29</v>
      </c>
      <c r="M5" s="53" t="s">
        <v>8</v>
      </c>
      <c r="N5" s="53" t="s">
        <v>111</v>
      </c>
      <c r="O5" s="53" t="s">
        <v>10</v>
      </c>
      <c r="P5" s="53" t="s">
        <v>13</v>
      </c>
      <c r="Q5" s="53" t="s">
        <v>58</v>
      </c>
      <c r="R5" s="11" t="s">
        <v>57</v>
      </c>
    </row>
    <row r="6" spans="1:18" s="10" customFormat="1" x14ac:dyDescent="0.25">
      <c r="A6" s="56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11">
        <v>9</v>
      </c>
      <c r="J6" s="11"/>
      <c r="K6" s="11"/>
      <c r="L6" s="53">
        <v>10</v>
      </c>
      <c r="M6" s="11">
        <v>11</v>
      </c>
      <c r="N6" s="53">
        <v>12</v>
      </c>
      <c r="O6" s="11">
        <v>13</v>
      </c>
      <c r="P6" s="53">
        <v>14</v>
      </c>
      <c r="Q6" s="11">
        <v>15</v>
      </c>
      <c r="R6" s="53">
        <v>16</v>
      </c>
    </row>
    <row r="7" spans="1:18" s="10" customFormat="1" ht="51" customHeight="1" x14ac:dyDescent="0.25">
      <c r="A7" s="57">
        <v>1</v>
      </c>
      <c r="B7" s="12" t="s">
        <v>142</v>
      </c>
      <c r="C7" s="53" t="s">
        <v>119</v>
      </c>
      <c r="D7" s="53" t="s">
        <v>119</v>
      </c>
      <c r="E7" s="53" t="s">
        <v>119</v>
      </c>
      <c r="F7" s="53" t="s">
        <v>119</v>
      </c>
      <c r="G7" s="53" t="s">
        <v>119</v>
      </c>
      <c r="H7" s="53" t="s">
        <v>119</v>
      </c>
      <c r="I7" s="53" t="s">
        <v>119</v>
      </c>
      <c r="J7" s="53"/>
      <c r="K7" s="53"/>
      <c r="L7" s="53" t="s">
        <v>119</v>
      </c>
      <c r="M7" s="53" t="s">
        <v>119</v>
      </c>
      <c r="N7" s="53" t="s">
        <v>119</v>
      </c>
      <c r="O7" s="53" t="s">
        <v>119</v>
      </c>
      <c r="P7" s="53" t="s">
        <v>119</v>
      </c>
      <c r="Q7" s="53" t="s">
        <v>119</v>
      </c>
      <c r="R7" s="53" t="s">
        <v>119</v>
      </c>
    </row>
    <row r="8" spans="1:18" s="10" customFormat="1" ht="63" x14ac:dyDescent="0.25">
      <c r="A8" s="57" t="s">
        <v>93</v>
      </c>
      <c r="B8" s="12" t="s">
        <v>197</v>
      </c>
      <c r="C8" s="53"/>
      <c r="D8" s="31" t="s">
        <v>195</v>
      </c>
      <c r="E8" s="53">
        <v>0</v>
      </c>
      <c r="F8" s="31" t="s">
        <v>3</v>
      </c>
      <c r="G8" s="14" t="s">
        <v>194</v>
      </c>
      <c r="H8" s="53">
        <v>3392</v>
      </c>
      <c r="I8" s="16">
        <f>E8*H8</f>
        <v>0</v>
      </c>
      <c r="J8" s="91">
        <v>2.17</v>
      </c>
      <c r="K8" s="91">
        <f>I8*J8</f>
        <v>0</v>
      </c>
      <c r="L8" s="53"/>
      <c r="M8" s="31" t="s">
        <v>20</v>
      </c>
      <c r="N8" s="53"/>
      <c r="O8" s="31" t="s">
        <v>3</v>
      </c>
      <c r="P8" s="14" t="s">
        <v>41</v>
      </c>
      <c r="Q8" s="11"/>
      <c r="R8" s="65">
        <f>Q8</f>
        <v>0</v>
      </c>
    </row>
    <row r="9" spans="1:18" s="10" customFormat="1" ht="63" x14ac:dyDescent="0.25">
      <c r="A9" s="57" t="s">
        <v>94</v>
      </c>
      <c r="B9" s="12" t="s">
        <v>198</v>
      </c>
      <c r="C9" s="53"/>
      <c r="D9" s="31" t="s">
        <v>195</v>
      </c>
      <c r="E9" s="53">
        <v>0</v>
      </c>
      <c r="F9" s="31" t="s">
        <v>3</v>
      </c>
      <c r="G9" s="14" t="s">
        <v>196</v>
      </c>
      <c r="H9" s="53">
        <v>583</v>
      </c>
      <c r="I9" s="16">
        <f>E9*H9</f>
        <v>0</v>
      </c>
      <c r="J9" s="91">
        <v>1.05</v>
      </c>
      <c r="K9" s="91">
        <f t="shared" ref="K9:K13" si="0">I9*J9</f>
        <v>0</v>
      </c>
      <c r="L9" s="53"/>
      <c r="M9" s="31" t="s">
        <v>20</v>
      </c>
      <c r="N9" s="53"/>
      <c r="O9" s="31" t="s">
        <v>3</v>
      </c>
      <c r="P9" s="14" t="s">
        <v>41</v>
      </c>
      <c r="Q9" s="53"/>
      <c r="R9" s="16"/>
    </row>
    <row r="10" spans="1:18" s="10" customFormat="1" ht="31.5" x14ac:dyDescent="0.25">
      <c r="A10" s="57" t="s">
        <v>146</v>
      </c>
      <c r="B10" s="12" t="s">
        <v>201</v>
      </c>
      <c r="C10" s="53"/>
      <c r="D10" s="53" t="s">
        <v>199</v>
      </c>
      <c r="E10" s="53">
        <v>0</v>
      </c>
      <c r="F10" s="31" t="s">
        <v>3</v>
      </c>
      <c r="G10" s="14" t="s">
        <v>202</v>
      </c>
      <c r="H10" s="53">
        <v>669</v>
      </c>
      <c r="I10" s="16">
        <f>E10*H10</f>
        <v>0</v>
      </c>
      <c r="J10" s="91">
        <v>1.05</v>
      </c>
      <c r="K10" s="91">
        <f t="shared" si="0"/>
        <v>0</v>
      </c>
      <c r="L10" s="53"/>
      <c r="M10" s="31"/>
      <c r="N10" s="53"/>
      <c r="O10" s="31"/>
      <c r="P10" s="14"/>
      <c r="Q10" s="53"/>
      <c r="R10" s="16"/>
    </row>
    <row r="11" spans="1:18" s="10" customFormat="1" ht="78.75" x14ac:dyDescent="0.25">
      <c r="A11" s="57" t="s">
        <v>200</v>
      </c>
      <c r="B11" s="12" t="s">
        <v>203</v>
      </c>
      <c r="C11" s="53"/>
      <c r="D11" s="53" t="s">
        <v>205</v>
      </c>
      <c r="E11" s="53">
        <v>0</v>
      </c>
      <c r="F11" s="31" t="s">
        <v>192</v>
      </c>
      <c r="G11" s="14" t="s">
        <v>204</v>
      </c>
      <c r="H11" s="53">
        <v>187</v>
      </c>
      <c r="I11" s="16">
        <f>H11*E11</f>
        <v>0</v>
      </c>
      <c r="J11" s="16">
        <v>1</v>
      </c>
      <c r="K11" s="91">
        <f t="shared" si="0"/>
        <v>0</v>
      </c>
      <c r="L11" s="53"/>
      <c r="M11" s="31"/>
      <c r="N11" s="53"/>
      <c r="O11" s="31"/>
      <c r="P11" s="14"/>
      <c r="Q11" s="53"/>
      <c r="R11" s="16"/>
    </row>
    <row r="12" spans="1:18" s="10" customFormat="1" ht="47.25" x14ac:dyDescent="0.25">
      <c r="A12" s="57" t="s">
        <v>206</v>
      </c>
      <c r="B12" s="12" t="s">
        <v>207</v>
      </c>
      <c r="C12" s="53"/>
      <c r="D12" s="53"/>
      <c r="E12" s="53">
        <v>0</v>
      </c>
      <c r="F12" s="31" t="s">
        <v>212</v>
      </c>
      <c r="G12" s="14" t="s">
        <v>208</v>
      </c>
      <c r="H12" s="53">
        <v>1048</v>
      </c>
      <c r="I12" s="16">
        <f>H12*E12</f>
        <v>0</v>
      </c>
      <c r="J12" s="16">
        <v>1</v>
      </c>
      <c r="K12" s="91">
        <f t="shared" si="0"/>
        <v>0</v>
      </c>
      <c r="L12" s="53"/>
      <c r="M12" s="31"/>
      <c r="N12" s="53"/>
      <c r="O12" s="31"/>
      <c r="P12" s="14"/>
      <c r="Q12" s="53"/>
      <c r="R12" s="16"/>
    </row>
    <row r="13" spans="1:18" s="10" customFormat="1" ht="31.5" x14ac:dyDescent="0.25">
      <c r="A13" s="57" t="s">
        <v>209</v>
      </c>
      <c r="B13" s="12" t="s">
        <v>210</v>
      </c>
      <c r="C13" s="53"/>
      <c r="D13" s="53"/>
      <c r="E13" s="53">
        <v>0</v>
      </c>
      <c r="F13" s="31" t="s">
        <v>211</v>
      </c>
      <c r="G13" s="14" t="s">
        <v>213</v>
      </c>
      <c r="H13" s="53">
        <v>2151</v>
      </c>
      <c r="I13" s="16">
        <f>H13*E13/100</f>
        <v>0</v>
      </c>
      <c r="J13" s="16">
        <v>1</v>
      </c>
      <c r="K13" s="91">
        <f t="shared" si="0"/>
        <v>0</v>
      </c>
      <c r="L13" s="53"/>
      <c r="M13" s="31"/>
      <c r="N13" s="53"/>
      <c r="O13" s="31"/>
      <c r="P13" s="14"/>
      <c r="Q13" s="53"/>
      <c r="R13" s="16"/>
    </row>
    <row r="14" spans="1:18" s="10" customFormat="1" x14ac:dyDescent="0.25">
      <c r="A14" s="57"/>
      <c r="B14" s="12"/>
      <c r="C14" s="53"/>
      <c r="D14" s="53"/>
      <c r="E14" s="53"/>
      <c r="F14" s="31"/>
      <c r="G14" s="14"/>
      <c r="H14" s="53"/>
      <c r="I14" s="16"/>
      <c r="J14" s="16"/>
      <c r="K14" s="16"/>
      <c r="L14" s="53"/>
      <c r="M14" s="31"/>
      <c r="N14" s="53"/>
      <c r="O14" s="31"/>
      <c r="P14" s="14"/>
      <c r="Q14" s="53"/>
      <c r="R14" s="16"/>
    </row>
    <row r="15" spans="1:18" s="10" customFormat="1" x14ac:dyDescent="0.25">
      <c r="A15" s="57">
        <v>2</v>
      </c>
      <c r="B15" s="13" t="s">
        <v>25</v>
      </c>
      <c r="C15" s="53" t="s">
        <v>119</v>
      </c>
      <c r="D15" s="53" t="s">
        <v>119</v>
      </c>
      <c r="E15" s="53" t="s">
        <v>119</v>
      </c>
      <c r="F15" s="53" t="s">
        <v>119</v>
      </c>
      <c r="G15" s="53" t="s">
        <v>119</v>
      </c>
      <c r="H15" s="53" t="s">
        <v>119</v>
      </c>
      <c r="I15" s="53"/>
      <c r="J15" s="53"/>
      <c r="K15" s="53"/>
      <c r="L15" s="53" t="s">
        <v>119</v>
      </c>
      <c r="M15" s="53" t="s">
        <v>119</v>
      </c>
      <c r="N15" s="53" t="s">
        <v>119</v>
      </c>
      <c r="O15" s="53" t="s">
        <v>119</v>
      </c>
      <c r="P15" s="53" t="s">
        <v>119</v>
      </c>
      <c r="Q15" s="53" t="s">
        <v>119</v>
      </c>
      <c r="R15" s="53" t="s">
        <v>119</v>
      </c>
    </row>
    <row r="16" spans="1:18" s="10" customFormat="1" hidden="1" x14ac:dyDescent="0.25">
      <c r="A16" s="57" t="s">
        <v>95</v>
      </c>
      <c r="B16" s="13" t="s">
        <v>89</v>
      </c>
      <c r="C16" s="53"/>
      <c r="D16" s="53" t="s">
        <v>21</v>
      </c>
      <c r="E16" s="53"/>
      <c r="F16" s="32" t="s">
        <v>23</v>
      </c>
      <c r="G16" s="14" t="s">
        <v>42</v>
      </c>
      <c r="H16" s="53"/>
      <c r="I16" s="16"/>
      <c r="J16" s="16"/>
      <c r="K16" s="16"/>
      <c r="L16" s="53"/>
      <c r="M16" s="53" t="s">
        <v>21</v>
      </c>
      <c r="N16" s="53"/>
      <c r="O16" s="32" t="s">
        <v>23</v>
      </c>
      <c r="P16" s="14" t="s">
        <v>42</v>
      </c>
      <c r="Q16" s="53"/>
      <c r="R16" s="16"/>
    </row>
    <row r="17" spans="1:18" s="10" customFormat="1" hidden="1" x14ac:dyDescent="0.25">
      <c r="A17" s="57" t="s">
        <v>96</v>
      </c>
      <c r="B17" s="13" t="s">
        <v>90</v>
      </c>
      <c r="C17" s="53"/>
      <c r="D17" s="53" t="s">
        <v>21</v>
      </c>
      <c r="E17" s="53"/>
      <c r="F17" s="32" t="s">
        <v>23</v>
      </c>
      <c r="G17" s="14" t="s">
        <v>42</v>
      </c>
      <c r="H17" s="53"/>
      <c r="I17" s="16"/>
      <c r="J17" s="16"/>
      <c r="K17" s="16"/>
      <c r="L17" s="53"/>
      <c r="M17" s="53" t="s">
        <v>21</v>
      </c>
      <c r="N17" s="53"/>
      <c r="O17" s="32" t="s">
        <v>23</v>
      </c>
      <c r="P17" s="14" t="s">
        <v>42</v>
      </c>
      <c r="Q17" s="53"/>
      <c r="R17" s="16"/>
    </row>
    <row r="18" spans="1:18" s="10" customFormat="1" hidden="1" x14ac:dyDescent="0.25">
      <c r="A18" s="57" t="s">
        <v>1</v>
      </c>
      <c r="B18" s="13" t="s">
        <v>1</v>
      </c>
      <c r="C18" s="53"/>
      <c r="D18" s="53"/>
      <c r="E18" s="53"/>
      <c r="F18" s="32"/>
      <c r="G18" s="14"/>
      <c r="H18" s="53"/>
      <c r="I18" s="16"/>
      <c r="J18" s="16"/>
      <c r="K18" s="16"/>
      <c r="L18" s="53"/>
      <c r="M18" s="53"/>
      <c r="N18" s="53"/>
      <c r="O18" s="32"/>
      <c r="P18" s="14"/>
      <c r="Q18" s="53"/>
      <c r="R18" s="16"/>
    </row>
    <row r="19" spans="1:18" s="17" customFormat="1" ht="30" customHeight="1" x14ac:dyDescent="0.25">
      <c r="A19" s="58">
        <v>3</v>
      </c>
      <c r="B19" s="13" t="s">
        <v>5</v>
      </c>
      <c r="C19" s="53" t="s">
        <v>119</v>
      </c>
      <c r="D19" s="53" t="s">
        <v>119</v>
      </c>
      <c r="E19" s="53" t="s">
        <v>119</v>
      </c>
      <c r="F19" s="53" t="s">
        <v>119</v>
      </c>
      <c r="G19" s="53" t="s">
        <v>119</v>
      </c>
      <c r="H19" s="53" t="s">
        <v>119</v>
      </c>
      <c r="I19" s="53"/>
      <c r="J19" s="53"/>
      <c r="K19" s="53"/>
      <c r="L19" s="53" t="s">
        <v>119</v>
      </c>
      <c r="M19" s="53" t="s">
        <v>119</v>
      </c>
      <c r="N19" s="53" t="s">
        <v>119</v>
      </c>
      <c r="O19" s="53" t="s">
        <v>119</v>
      </c>
      <c r="P19" s="53" t="s">
        <v>119</v>
      </c>
      <c r="Q19" s="53" t="s">
        <v>119</v>
      </c>
      <c r="R19" s="53" t="s">
        <v>119</v>
      </c>
    </row>
    <row r="20" spans="1:18" s="17" customFormat="1" ht="30" customHeight="1" x14ac:dyDescent="0.25">
      <c r="A20" s="58" t="s">
        <v>97</v>
      </c>
      <c r="B20" s="12" t="s">
        <v>87</v>
      </c>
      <c r="C20" s="53"/>
      <c r="D20" s="53" t="s">
        <v>21</v>
      </c>
      <c r="E20" s="53">
        <v>0</v>
      </c>
      <c r="F20" s="53" t="s">
        <v>19</v>
      </c>
      <c r="G20" s="14" t="s">
        <v>113</v>
      </c>
      <c r="H20" s="3">
        <v>1042</v>
      </c>
      <c r="I20" s="16">
        <f>H20*E20</f>
        <v>0</v>
      </c>
      <c r="J20" s="16">
        <v>1</v>
      </c>
      <c r="K20" s="16">
        <f t="shared" ref="K20:K25" si="1">I20*J20</f>
        <v>0</v>
      </c>
      <c r="L20" s="53"/>
      <c r="M20" s="53" t="s">
        <v>21</v>
      </c>
      <c r="N20" s="53">
        <v>1</v>
      </c>
      <c r="O20" s="53" t="s">
        <v>19</v>
      </c>
      <c r="P20" s="14" t="s">
        <v>113</v>
      </c>
      <c r="Q20" s="11"/>
      <c r="R20" s="65">
        <f>Q20</f>
        <v>0</v>
      </c>
    </row>
    <row r="21" spans="1:18" s="17" customFormat="1" ht="30" hidden="1" customHeight="1" x14ac:dyDescent="0.25">
      <c r="A21" s="58" t="s">
        <v>98</v>
      </c>
      <c r="B21" s="12" t="s">
        <v>88</v>
      </c>
      <c r="C21" s="53"/>
      <c r="D21" s="53" t="s">
        <v>21</v>
      </c>
      <c r="E21" s="53">
        <v>1</v>
      </c>
      <c r="F21" s="53" t="s">
        <v>19</v>
      </c>
      <c r="G21" s="14" t="s">
        <v>113</v>
      </c>
      <c r="H21" s="19"/>
      <c r="I21" s="16"/>
      <c r="J21" s="16"/>
      <c r="K21" s="16">
        <f t="shared" si="1"/>
        <v>0</v>
      </c>
      <c r="L21" s="53"/>
      <c r="M21" s="53" t="s">
        <v>21</v>
      </c>
      <c r="N21" s="53">
        <v>1</v>
      </c>
      <c r="O21" s="53" t="s">
        <v>19</v>
      </c>
      <c r="P21" s="14" t="s">
        <v>113</v>
      </c>
      <c r="Q21" s="19"/>
      <c r="R21" s="16"/>
    </row>
    <row r="22" spans="1:18" s="17" customFormat="1" ht="30" hidden="1" customHeight="1" x14ac:dyDescent="0.25">
      <c r="A22" s="58" t="s">
        <v>1</v>
      </c>
      <c r="B22" s="12" t="s">
        <v>1</v>
      </c>
      <c r="C22" s="53"/>
      <c r="D22" s="53"/>
      <c r="E22" s="53"/>
      <c r="F22" s="53"/>
      <c r="G22" s="14"/>
      <c r="H22" s="19"/>
      <c r="I22" s="16"/>
      <c r="J22" s="16"/>
      <c r="K22" s="16">
        <f t="shared" si="1"/>
        <v>0</v>
      </c>
      <c r="L22" s="53"/>
      <c r="M22" s="53"/>
      <c r="N22" s="53"/>
      <c r="O22" s="53"/>
      <c r="P22" s="14"/>
      <c r="Q22" s="19"/>
      <c r="R22" s="16"/>
    </row>
    <row r="23" spans="1:18" s="17" customFormat="1" ht="30" hidden="1" customHeight="1" x14ac:dyDescent="0.25">
      <c r="A23" s="58" t="s">
        <v>115</v>
      </c>
      <c r="B23" s="12" t="s">
        <v>117</v>
      </c>
      <c r="C23" s="53"/>
      <c r="D23" s="53" t="s">
        <v>116</v>
      </c>
      <c r="E23" s="53">
        <v>1</v>
      </c>
      <c r="F23" s="53" t="s">
        <v>19</v>
      </c>
      <c r="G23" s="14" t="s">
        <v>114</v>
      </c>
      <c r="H23" s="19"/>
      <c r="I23" s="16"/>
      <c r="J23" s="16"/>
      <c r="K23" s="16">
        <f t="shared" si="1"/>
        <v>0</v>
      </c>
      <c r="L23" s="53"/>
      <c r="M23" s="53" t="s">
        <v>116</v>
      </c>
      <c r="N23" s="53">
        <v>1</v>
      </c>
      <c r="O23" s="53" t="s">
        <v>19</v>
      </c>
      <c r="P23" s="14" t="s">
        <v>114</v>
      </c>
      <c r="Q23" s="19"/>
      <c r="R23" s="16"/>
    </row>
    <row r="24" spans="1:18" s="17" customFormat="1" ht="30" hidden="1" customHeight="1" x14ac:dyDescent="0.25">
      <c r="A24" s="58" t="s">
        <v>115</v>
      </c>
      <c r="B24" s="12" t="s">
        <v>136</v>
      </c>
      <c r="C24" s="53"/>
      <c r="D24" s="53" t="s">
        <v>116</v>
      </c>
      <c r="E24" s="53">
        <v>1</v>
      </c>
      <c r="F24" s="53" t="s">
        <v>19</v>
      </c>
      <c r="G24" s="14" t="s">
        <v>114</v>
      </c>
      <c r="H24" s="19"/>
      <c r="I24" s="16"/>
      <c r="J24" s="16"/>
      <c r="K24" s="16">
        <f t="shared" si="1"/>
        <v>0</v>
      </c>
      <c r="L24" s="53"/>
      <c r="M24" s="53" t="s">
        <v>116</v>
      </c>
      <c r="N24" s="53">
        <v>1</v>
      </c>
      <c r="O24" s="53" t="s">
        <v>19</v>
      </c>
      <c r="P24" s="14" t="s">
        <v>114</v>
      </c>
      <c r="Q24" s="19"/>
      <c r="R24" s="16"/>
    </row>
    <row r="25" spans="1:18" s="17" customFormat="1" ht="15" hidden="1" customHeight="1" x14ac:dyDescent="0.25">
      <c r="A25" s="58" t="s">
        <v>1</v>
      </c>
      <c r="B25" s="12" t="s">
        <v>1</v>
      </c>
      <c r="C25" s="53"/>
      <c r="D25" s="53"/>
      <c r="E25" s="53"/>
      <c r="F25" s="53"/>
      <c r="G25" s="14"/>
      <c r="H25" s="19"/>
      <c r="I25" s="16"/>
      <c r="J25" s="16"/>
      <c r="K25" s="16">
        <f t="shared" si="1"/>
        <v>0</v>
      </c>
      <c r="L25" s="53"/>
      <c r="M25" s="53"/>
      <c r="N25" s="53"/>
      <c r="O25" s="53"/>
      <c r="P25" s="14"/>
      <c r="Q25" s="19"/>
      <c r="R25" s="16"/>
    </row>
    <row r="26" spans="1:18" s="17" customFormat="1" ht="51" customHeight="1" x14ac:dyDescent="0.25">
      <c r="A26" s="58"/>
      <c r="B26" s="13" t="s">
        <v>123</v>
      </c>
      <c r="C26" s="53" t="s">
        <v>119</v>
      </c>
      <c r="D26" s="53" t="s">
        <v>119</v>
      </c>
      <c r="E26" s="53" t="s">
        <v>119</v>
      </c>
      <c r="F26" s="53" t="s">
        <v>119</v>
      </c>
      <c r="G26" s="53" t="s">
        <v>119</v>
      </c>
      <c r="H26" s="53" t="s">
        <v>119</v>
      </c>
      <c r="I26" s="11">
        <f>SUM(I8:I25)</f>
        <v>0</v>
      </c>
      <c r="J26" s="11"/>
      <c r="K26" s="11">
        <f>SUM(K8:K25)</f>
        <v>0</v>
      </c>
      <c r="L26" s="53" t="s">
        <v>119</v>
      </c>
      <c r="M26" s="53" t="s">
        <v>119</v>
      </c>
      <c r="N26" s="53" t="s">
        <v>119</v>
      </c>
      <c r="O26" s="53" t="s">
        <v>119</v>
      </c>
      <c r="P26" s="53" t="s">
        <v>119</v>
      </c>
      <c r="Q26" s="53" t="s">
        <v>119</v>
      </c>
      <c r="R26" s="66">
        <f>R20+R8</f>
        <v>0</v>
      </c>
    </row>
    <row r="27" spans="1:18" ht="15.75" customHeight="1" x14ac:dyDescent="0.25">
      <c r="B27" s="24"/>
      <c r="C27" s="8"/>
      <c r="D27" s="7"/>
      <c r="L27" s="29"/>
      <c r="M27" s="29"/>
    </row>
    <row r="28" spans="1:18" ht="18.75" customHeight="1" x14ac:dyDescent="0.25">
      <c r="A28" s="112"/>
      <c r="B28" s="112"/>
      <c r="C28" s="112"/>
      <c r="D28" s="112"/>
      <c r="E28" s="112"/>
      <c r="F28" s="112"/>
      <c r="G28" s="112"/>
    </row>
    <row r="29" spans="1:18" ht="41.25" customHeight="1" x14ac:dyDescent="0.25">
      <c r="A29" s="112"/>
      <c r="B29" s="112"/>
      <c r="C29" s="112"/>
      <c r="D29" s="112"/>
      <c r="E29" s="112"/>
      <c r="F29" s="112"/>
      <c r="G29" s="112"/>
    </row>
    <row r="30" spans="1:18" ht="38.25" customHeight="1" x14ac:dyDescent="0.25">
      <c r="A30" s="112"/>
      <c r="B30" s="112"/>
      <c r="C30" s="112"/>
      <c r="D30" s="112"/>
      <c r="E30" s="112"/>
      <c r="F30" s="112"/>
      <c r="G30" s="112"/>
      <c r="H30" s="6"/>
    </row>
    <row r="31" spans="1:18" ht="18.75" customHeight="1" x14ac:dyDescent="0.25">
      <c r="A31" s="113"/>
      <c r="B31" s="113"/>
      <c r="C31" s="113"/>
      <c r="D31" s="113"/>
      <c r="E31" s="113"/>
      <c r="F31" s="113"/>
      <c r="G31" s="113"/>
    </row>
    <row r="32" spans="1:18" ht="42" customHeight="1" x14ac:dyDescent="0.25">
      <c r="A32" s="104"/>
      <c r="B32" s="114"/>
      <c r="C32" s="114"/>
      <c r="D32" s="114"/>
      <c r="E32" s="114"/>
      <c r="F32" s="114"/>
      <c r="G32" s="114"/>
    </row>
    <row r="33" spans="1:7" ht="53.25" customHeight="1" x14ac:dyDescent="0.25">
      <c r="A33" s="104"/>
      <c r="B33" s="105"/>
      <c r="C33" s="105"/>
      <c r="D33" s="105"/>
      <c r="E33" s="105"/>
      <c r="F33" s="105"/>
      <c r="G33" s="105"/>
    </row>
    <row r="34" spans="1:7" x14ac:dyDescent="0.25">
      <c r="A34" s="106"/>
      <c r="B34" s="106"/>
      <c r="C34" s="106"/>
      <c r="D34" s="106"/>
      <c r="E34" s="106"/>
      <c r="F34" s="106"/>
      <c r="G34" s="106"/>
    </row>
    <row r="35" spans="1:7" x14ac:dyDescent="0.25">
      <c r="B35" s="6"/>
    </row>
    <row r="39" spans="1:7" x14ac:dyDescent="0.25">
      <c r="B39" s="6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27"/>
  <sheetViews>
    <sheetView topLeftCell="A4" workbookViewId="0">
      <selection activeCell="A16" sqref="A16:XFD27"/>
    </sheetView>
  </sheetViews>
  <sheetFormatPr defaultRowHeight="15.75" x14ac:dyDescent="0.25"/>
  <sheetData>
    <row r="1" spans="1:33" s="6" customFormat="1" ht="18.75" x14ac:dyDescent="0.25">
      <c r="A1" s="55"/>
      <c r="B1" s="4"/>
      <c r="C1" s="7"/>
      <c r="D1" s="4"/>
      <c r="E1" s="7"/>
      <c r="F1" s="7"/>
      <c r="G1" s="47"/>
      <c r="H1" s="47"/>
      <c r="I1" s="5"/>
      <c r="P1" s="36" t="s">
        <v>167</v>
      </c>
    </row>
    <row r="2" spans="1:33" s="6" customFormat="1" ht="18.75" x14ac:dyDescent="0.3">
      <c r="A2" s="55"/>
      <c r="B2" s="4"/>
      <c r="C2" s="7"/>
      <c r="D2" s="4"/>
      <c r="E2" s="7"/>
      <c r="F2" s="7"/>
      <c r="G2" s="47"/>
      <c r="H2" s="47"/>
      <c r="I2" s="5"/>
      <c r="P2" s="37" t="s">
        <v>50</v>
      </c>
    </row>
    <row r="3" spans="1:33" s="6" customFormat="1" ht="18.75" x14ac:dyDescent="0.3">
      <c r="A3" s="55"/>
      <c r="B3" s="4"/>
      <c r="C3" s="7"/>
      <c r="D3" s="4"/>
      <c r="E3" s="7"/>
      <c r="F3" s="7"/>
      <c r="G3" s="47"/>
      <c r="H3" s="47"/>
      <c r="I3" s="5"/>
      <c r="P3" s="37" t="s">
        <v>168</v>
      </c>
    </row>
    <row r="4" spans="1:33" s="6" customFormat="1" ht="45" customHeight="1" x14ac:dyDescent="0.25">
      <c r="A4" s="132" t="s">
        <v>55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s="6" customFormat="1" ht="18.75" customHeight="1" x14ac:dyDescent="0.3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s="6" customFormat="1" ht="18.75" x14ac:dyDescent="0.25">
      <c r="A6" s="120" t="str">
        <f>'r1-'!A6:Q6</f>
        <v>Инвестиционная программа АО "Западные энергетическая компания"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15.75" customHeight="1" x14ac:dyDescent="0.25">
      <c r="A7" s="121" t="s">
        <v>53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s="6" customFormat="1" ht="18.75" x14ac:dyDescent="0.3">
      <c r="A8" s="122" t="str">
        <f>'r1-'!A8:Q8</f>
        <v>Год раскрытия информации: 2023 год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s="6" customFormat="1" ht="35.25" customHeight="1" x14ac:dyDescent="0.3">
      <c r="A9" s="134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s="6" customFormat="1" ht="18.75" x14ac:dyDescent="0.25">
      <c r="A10" s="123" t="str">
        <f>'r1-'!A10:Q10</f>
        <v>Идентификатор инвестиционного проекта: J 19-15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s="6" customFormat="1" ht="18.75" x14ac:dyDescent="0.3">
      <c r="A11" s="124" t="str">
        <f>'r1-'!A11:Q11</f>
        <v>Утвержденные плановые значения показателей приведены в соответствии с приказом СГРЦТ Калининградской области  от 10.10.2022 №66-01э/22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17" t="s">
        <v>54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.75" x14ac:dyDescent="0.3">
      <c r="A13" s="125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25" t="str">
        <f>'r1-'!A14:Q14</f>
        <v>Тип инвестиционного проекта: строительство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17" t="s">
        <v>61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s="92" customFormat="1" ht="14.25" customHeight="1" x14ac:dyDescent="0.2">
      <c r="A16" s="130" t="s">
        <v>221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</row>
    <row r="17" spans="1:18" s="92" customFormat="1" ht="14.25" customHeight="1" x14ac:dyDescent="0.2">
      <c r="A17" s="129" t="s">
        <v>0</v>
      </c>
      <c r="B17" s="129" t="s">
        <v>2</v>
      </c>
      <c r="C17" s="129" t="s">
        <v>48</v>
      </c>
      <c r="D17" s="129" t="s">
        <v>222</v>
      </c>
      <c r="E17" s="129" t="s">
        <v>222</v>
      </c>
      <c r="F17" s="129" t="s">
        <v>222</v>
      </c>
      <c r="G17" s="129" t="s">
        <v>222</v>
      </c>
      <c r="H17" s="129" t="s">
        <v>222</v>
      </c>
      <c r="I17" s="129" t="s">
        <v>222</v>
      </c>
      <c r="J17" s="129" t="s">
        <v>49</v>
      </c>
      <c r="K17" s="129" t="s">
        <v>222</v>
      </c>
      <c r="L17" s="129" t="s">
        <v>222</v>
      </c>
      <c r="M17" s="129" t="s">
        <v>222</v>
      </c>
      <c r="N17" s="129" t="s">
        <v>222</v>
      </c>
      <c r="O17" s="129" t="s">
        <v>222</v>
      </c>
      <c r="P17" s="129" t="s">
        <v>222</v>
      </c>
    </row>
    <row r="18" spans="1:18" s="92" customFormat="1" ht="14.25" customHeight="1" x14ac:dyDescent="0.2">
      <c r="A18" s="129" t="s">
        <v>222</v>
      </c>
      <c r="B18" s="129" t="s">
        <v>222</v>
      </c>
      <c r="C18" s="129" t="s">
        <v>223</v>
      </c>
      <c r="D18" s="129" t="s">
        <v>222</v>
      </c>
      <c r="E18" s="129" t="s">
        <v>222</v>
      </c>
      <c r="F18" s="129" t="s">
        <v>222</v>
      </c>
      <c r="G18" s="129" t="s">
        <v>222</v>
      </c>
      <c r="H18" s="129" t="s">
        <v>222</v>
      </c>
      <c r="I18" s="129" t="s">
        <v>222</v>
      </c>
      <c r="J18" s="129" t="s">
        <v>224</v>
      </c>
      <c r="K18" s="129" t="s">
        <v>222</v>
      </c>
      <c r="L18" s="129" t="s">
        <v>222</v>
      </c>
      <c r="M18" s="129" t="s">
        <v>222</v>
      </c>
      <c r="N18" s="129" t="s">
        <v>222</v>
      </c>
      <c r="O18" s="129" t="s">
        <v>222</v>
      </c>
      <c r="P18" s="129" t="s">
        <v>222</v>
      </c>
    </row>
    <row r="19" spans="1:18" s="92" customFormat="1" ht="14.25" customHeight="1" x14ac:dyDescent="0.2">
      <c r="A19" s="129" t="s">
        <v>222</v>
      </c>
      <c r="B19" s="129" t="s">
        <v>222</v>
      </c>
      <c r="C19" s="129" t="s">
        <v>12</v>
      </c>
      <c r="D19" s="129" t="s">
        <v>222</v>
      </c>
      <c r="E19" s="129" t="s">
        <v>222</v>
      </c>
      <c r="F19" s="129" t="s">
        <v>222</v>
      </c>
      <c r="G19" s="129" t="s">
        <v>120</v>
      </c>
      <c r="H19" s="129" t="s">
        <v>222</v>
      </c>
      <c r="I19" s="129" t="s">
        <v>222</v>
      </c>
      <c r="J19" s="129" t="s">
        <v>225</v>
      </c>
      <c r="K19" s="129" t="s">
        <v>222</v>
      </c>
      <c r="L19" s="129" t="s">
        <v>222</v>
      </c>
      <c r="M19" s="129" t="s">
        <v>222</v>
      </c>
      <c r="N19" s="129" t="s">
        <v>120</v>
      </c>
      <c r="O19" s="129" t="s">
        <v>222</v>
      </c>
      <c r="P19" s="129" t="s">
        <v>222</v>
      </c>
    </row>
    <row r="20" spans="1:18" s="92" customFormat="1" ht="120" x14ac:dyDescent="0.2">
      <c r="A20" s="129" t="s">
        <v>222</v>
      </c>
      <c r="B20" s="129" t="s">
        <v>222</v>
      </c>
      <c r="C20" s="93" t="s">
        <v>29</v>
      </c>
      <c r="D20" s="93" t="s">
        <v>8</v>
      </c>
      <c r="E20" s="93" t="s">
        <v>111</v>
      </c>
      <c r="F20" s="93" t="s">
        <v>10</v>
      </c>
      <c r="G20" s="93" t="s">
        <v>13</v>
      </c>
      <c r="H20" s="93" t="s">
        <v>226</v>
      </c>
      <c r="I20" s="93" t="s">
        <v>57</v>
      </c>
      <c r="J20" s="93" t="s">
        <v>29</v>
      </c>
      <c r="K20" s="93" t="s">
        <v>8</v>
      </c>
      <c r="L20" s="93" t="s">
        <v>111</v>
      </c>
      <c r="M20" s="93" t="s">
        <v>10</v>
      </c>
      <c r="N20" s="93" t="s">
        <v>13</v>
      </c>
      <c r="O20" s="93" t="s">
        <v>226</v>
      </c>
      <c r="P20" s="93" t="s">
        <v>57</v>
      </c>
      <c r="Q20" s="93" t="s">
        <v>227</v>
      </c>
      <c r="R20" s="93" t="s">
        <v>228</v>
      </c>
    </row>
    <row r="21" spans="1:18" s="92" customFormat="1" ht="15" x14ac:dyDescent="0.2">
      <c r="A21" s="93">
        <v>1</v>
      </c>
      <c r="B21" s="93">
        <v>2</v>
      </c>
      <c r="C21" s="93">
        <v>3</v>
      </c>
      <c r="D21" s="93">
        <v>4</v>
      </c>
      <c r="E21" s="93">
        <v>5</v>
      </c>
      <c r="F21" s="93">
        <v>6</v>
      </c>
      <c r="G21" s="93">
        <v>7</v>
      </c>
      <c r="H21" s="93">
        <v>8</v>
      </c>
      <c r="I21" s="93">
        <v>9</v>
      </c>
      <c r="J21" s="93">
        <v>10</v>
      </c>
      <c r="K21" s="93">
        <v>11</v>
      </c>
      <c r="L21" s="93">
        <v>12</v>
      </c>
      <c r="M21" s="93">
        <v>13</v>
      </c>
      <c r="N21" s="93">
        <v>14</v>
      </c>
      <c r="O21" s="93">
        <v>15</v>
      </c>
      <c r="P21" s="93">
        <v>16</v>
      </c>
    </row>
    <row r="22" spans="1:18" s="92" customFormat="1" ht="180" x14ac:dyDescent="0.2">
      <c r="A22" s="94">
        <v>1</v>
      </c>
      <c r="B22" s="94" t="s">
        <v>229</v>
      </c>
      <c r="C22" s="94" t="s">
        <v>230</v>
      </c>
      <c r="D22" s="94" t="s">
        <v>230</v>
      </c>
      <c r="E22" s="95" t="s">
        <v>230</v>
      </c>
      <c r="F22" s="94" t="s">
        <v>230</v>
      </c>
      <c r="G22" s="94" t="s">
        <v>230</v>
      </c>
      <c r="H22" s="96" t="s">
        <v>230</v>
      </c>
      <c r="I22" s="96" t="s">
        <v>230</v>
      </c>
      <c r="J22" s="94">
        <v>110</v>
      </c>
      <c r="K22" s="94" t="s">
        <v>231</v>
      </c>
      <c r="L22" s="95">
        <v>2</v>
      </c>
      <c r="M22" s="94" t="s">
        <v>232</v>
      </c>
      <c r="N22" s="94" t="s">
        <v>233</v>
      </c>
      <c r="O22" s="96">
        <v>833</v>
      </c>
      <c r="P22" s="96" t="s">
        <v>222</v>
      </c>
      <c r="Q22" s="92" t="s">
        <v>222</v>
      </c>
      <c r="R22" s="92" t="s">
        <v>222</v>
      </c>
    </row>
    <row r="23" spans="1:18" s="92" customFormat="1" ht="180" x14ac:dyDescent="0.2">
      <c r="A23" s="94">
        <v>2</v>
      </c>
      <c r="B23" s="94" t="s">
        <v>229</v>
      </c>
      <c r="C23" s="94" t="s">
        <v>230</v>
      </c>
      <c r="D23" s="94" t="s">
        <v>230</v>
      </c>
      <c r="E23" s="95" t="s">
        <v>230</v>
      </c>
      <c r="F23" s="94" t="s">
        <v>230</v>
      </c>
      <c r="G23" s="94" t="s">
        <v>230</v>
      </c>
      <c r="H23" s="96" t="s">
        <v>230</v>
      </c>
      <c r="I23" s="96" t="s">
        <v>230</v>
      </c>
      <c r="J23" s="94">
        <v>110</v>
      </c>
      <c r="K23" s="94" t="s">
        <v>234</v>
      </c>
      <c r="L23" s="95">
        <v>2</v>
      </c>
      <c r="M23" s="94" t="s">
        <v>232</v>
      </c>
      <c r="N23" s="94" t="s">
        <v>235</v>
      </c>
      <c r="O23" s="96">
        <v>100</v>
      </c>
      <c r="P23" s="96" t="s">
        <v>222</v>
      </c>
      <c r="Q23" s="92" t="s">
        <v>222</v>
      </c>
      <c r="R23" s="92" t="s">
        <v>222</v>
      </c>
    </row>
    <row r="24" spans="1:18" s="92" customFormat="1" ht="180" x14ac:dyDescent="0.2">
      <c r="A24" s="94">
        <v>3</v>
      </c>
      <c r="B24" s="94" t="s">
        <v>229</v>
      </c>
      <c r="C24" s="94" t="s">
        <v>230</v>
      </c>
      <c r="D24" s="94" t="s">
        <v>230</v>
      </c>
      <c r="E24" s="95" t="s">
        <v>230</v>
      </c>
      <c r="F24" s="94" t="s">
        <v>230</v>
      </c>
      <c r="G24" s="94" t="s">
        <v>230</v>
      </c>
      <c r="H24" s="96" t="s">
        <v>230</v>
      </c>
      <c r="I24" s="96" t="s">
        <v>230</v>
      </c>
      <c r="J24" s="94">
        <v>110</v>
      </c>
      <c r="K24" s="94" t="s">
        <v>236</v>
      </c>
      <c r="L24" s="95">
        <v>1</v>
      </c>
      <c r="M24" s="94" t="s">
        <v>232</v>
      </c>
      <c r="N24" s="94" t="s">
        <v>237</v>
      </c>
      <c r="O24" s="96">
        <v>1220</v>
      </c>
      <c r="P24" s="96" t="s">
        <v>222</v>
      </c>
      <c r="Q24" s="92" t="s">
        <v>222</v>
      </c>
      <c r="R24" s="92" t="s">
        <v>222</v>
      </c>
    </row>
    <row r="25" spans="1:18" s="92" customFormat="1" ht="180" x14ac:dyDescent="0.2">
      <c r="A25" s="94">
        <v>4</v>
      </c>
      <c r="B25" s="94" t="s">
        <v>229</v>
      </c>
      <c r="C25" s="94" t="s">
        <v>230</v>
      </c>
      <c r="D25" s="94" t="s">
        <v>230</v>
      </c>
      <c r="E25" s="95" t="s">
        <v>230</v>
      </c>
      <c r="F25" s="94" t="s">
        <v>230</v>
      </c>
      <c r="G25" s="94" t="s">
        <v>230</v>
      </c>
      <c r="H25" s="96" t="s">
        <v>230</v>
      </c>
      <c r="I25" s="96" t="s">
        <v>230</v>
      </c>
      <c r="J25" s="94">
        <v>110</v>
      </c>
      <c r="K25" s="94" t="s">
        <v>238</v>
      </c>
      <c r="L25" s="95">
        <v>1</v>
      </c>
      <c r="M25" s="94" t="s">
        <v>232</v>
      </c>
      <c r="N25" s="94" t="s">
        <v>239</v>
      </c>
      <c r="O25" s="96">
        <v>1275</v>
      </c>
      <c r="P25" s="96" t="s">
        <v>222</v>
      </c>
      <c r="Q25" s="92" t="s">
        <v>222</v>
      </c>
      <c r="R25" s="92" t="s">
        <v>222</v>
      </c>
    </row>
    <row r="26" spans="1:18" s="92" customFormat="1" ht="150" x14ac:dyDescent="0.2">
      <c r="A26" s="94" t="s">
        <v>222</v>
      </c>
      <c r="B26" s="94" t="s">
        <v>60</v>
      </c>
      <c r="C26" s="94" t="s">
        <v>222</v>
      </c>
      <c r="D26" s="94" t="s">
        <v>222</v>
      </c>
      <c r="E26" s="95" t="s">
        <v>222</v>
      </c>
      <c r="F26" s="94" t="s">
        <v>222</v>
      </c>
      <c r="G26" s="94" t="s">
        <v>222</v>
      </c>
      <c r="H26" s="96" t="s">
        <v>222</v>
      </c>
      <c r="I26" s="96" t="s">
        <v>230</v>
      </c>
      <c r="J26" s="94" t="s">
        <v>222</v>
      </c>
      <c r="K26" s="94" t="s">
        <v>222</v>
      </c>
      <c r="L26" s="95" t="s">
        <v>222</v>
      </c>
      <c r="M26" s="94" t="s">
        <v>222</v>
      </c>
      <c r="N26" s="94" t="s">
        <v>222</v>
      </c>
      <c r="O26" s="96" t="s">
        <v>222</v>
      </c>
      <c r="P26" s="96">
        <v>0</v>
      </c>
    </row>
    <row r="27" spans="1:18" s="92" customFormat="1" ht="14.25" x14ac:dyDescent="0.2"/>
  </sheetData>
  <mergeCells count="23">
    <mergeCell ref="A15:P15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F8" activePane="bottomRight" state="frozen"/>
      <selection activeCell="A2" sqref="A2"/>
      <selection pane="topRight" activeCell="C2" sqref="C2"/>
      <selection pane="bottomLeft" activeCell="A8" sqref="A8"/>
      <selection pane="bottomRight" activeCell="O8" sqref="O8"/>
    </sheetView>
  </sheetViews>
  <sheetFormatPr defaultRowHeight="15.75" x14ac:dyDescent="0.25"/>
  <cols>
    <col min="1" max="1" width="7.625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B1" s="24"/>
      <c r="C1" s="8"/>
      <c r="D1" s="7"/>
      <c r="L1" s="29"/>
      <c r="M1" s="29"/>
    </row>
    <row r="2" spans="1:20" ht="15.75" customHeight="1" x14ac:dyDescent="0.25">
      <c r="A2" s="115" t="s">
        <v>24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22"/>
      <c r="M2" s="122"/>
      <c r="N2" s="122"/>
      <c r="O2" s="122"/>
      <c r="P2" s="122"/>
      <c r="Q2" s="122"/>
      <c r="R2" s="122"/>
    </row>
    <row r="3" spans="1:20" ht="15.75" customHeight="1" x14ac:dyDescent="0.25">
      <c r="A3" s="116" t="s">
        <v>0</v>
      </c>
      <c r="B3" s="111" t="s">
        <v>2</v>
      </c>
      <c r="C3" s="135" t="s">
        <v>48</v>
      </c>
      <c r="D3" s="136"/>
      <c r="E3" s="136"/>
      <c r="F3" s="136"/>
      <c r="G3" s="136"/>
      <c r="H3" s="136"/>
      <c r="I3" s="136"/>
      <c r="J3" s="136"/>
      <c r="K3" s="137"/>
      <c r="L3" s="107" t="s">
        <v>49</v>
      </c>
      <c r="M3" s="107"/>
      <c r="N3" s="107"/>
      <c r="O3" s="107"/>
      <c r="P3" s="107"/>
      <c r="Q3" s="107"/>
      <c r="R3" s="107"/>
      <c r="S3" s="107"/>
      <c r="T3" s="107"/>
    </row>
    <row r="4" spans="1:20" ht="33" customHeight="1" x14ac:dyDescent="0.25">
      <c r="A4" s="116"/>
      <c r="B4" s="111"/>
      <c r="C4" s="12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27"/>
      <c r="E4" s="127"/>
      <c r="F4" s="127"/>
      <c r="G4" s="127"/>
      <c r="H4" s="127"/>
      <c r="I4" s="127"/>
      <c r="J4" s="127"/>
      <c r="K4" s="128"/>
      <c r="L4" s="111" t="s">
        <v>190</v>
      </c>
      <c r="M4" s="111"/>
      <c r="N4" s="111"/>
      <c r="O4" s="111"/>
      <c r="P4" s="111"/>
      <c r="Q4" s="111"/>
      <c r="R4" s="111"/>
      <c r="S4" s="111"/>
      <c r="T4" s="111"/>
    </row>
    <row r="5" spans="1:20" ht="33.75" customHeight="1" x14ac:dyDescent="0.25">
      <c r="A5" s="116"/>
      <c r="B5" s="111"/>
      <c r="C5" s="111" t="s">
        <v>12</v>
      </c>
      <c r="D5" s="111"/>
      <c r="E5" s="111"/>
      <c r="F5" s="111"/>
      <c r="G5" s="126" t="s">
        <v>120</v>
      </c>
      <c r="H5" s="127"/>
      <c r="I5" s="127"/>
      <c r="J5" s="127"/>
      <c r="K5" s="128"/>
      <c r="L5" s="111" t="s">
        <v>12</v>
      </c>
      <c r="M5" s="111"/>
      <c r="N5" s="111"/>
      <c r="O5" s="111"/>
      <c r="P5" s="111" t="s">
        <v>120</v>
      </c>
      <c r="Q5" s="111"/>
      <c r="R5" s="111"/>
      <c r="S5" s="111"/>
      <c r="T5" s="111"/>
    </row>
    <row r="6" spans="1:20" s="8" customFormat="1" ht="126" x14ac:dyDescent="0.25">
      <c r="A6" s="116"/>
      <c r="B6" s="111"/>
      <c r="C6" s="53" t="s">
        <v>29</v>
      </c>
      <c r="D6" s="53" t="s">
        <v>8</v>
      </c>
      <c r="E6" s="53" t="s">
        <v>111</v>
      </c>
      <c r="F6" s="53" t="s">
        <v>10</v>
      </c>
      <c r="G6" s="53" t="s">
        <v>13</v>
      </c>
      <c r="H6" s="53" t="s">
        <v>56</v>
      </c>
      <c r="I6" s="11" t="s">
        <v>57</v>
      </c>
      <c r="J6" s="11" t="s">
        <v>218</v>
      </c>
      <c r="K6" s="11" t="s">
        <v>57</v>
      </c>
      <c r="L6" s="53" t="s">
        <v>29</v>
      </c>
      <c r="M6" s="53" t="s">
        <v>8</v>
      </c>
      <c r="N6" s="53" t="s">
        <v>111</v>
      </c>
      <c r="O6" s="53" t="s">
        <v>10</v>
      </c>
      <c r="P6" s="53" t="s">
        <v>13</v>
      </c>
      <c r="Q6" s="53" t="s">
        <v>58</v>
      </c>
      <c r="R6" s="11" t="s">
        <v>57</v>
      </c>
      <c r="S6" s="11" t="s">
        <v>218</v>
      </c>
      <c r="T6" s="11" t="s">
        <v>57</v>
      </c>
    </row>
    <row r="7" spans="1:20" s="10" customFormat="1" x14ac:dyDescent="0.25">
      <c r="A7" s="56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11">
        <v>9</v>
      </c>
      <c r="J7" s="53">
        <v>10</v>
      </c>
      <c r="K7" s="11">
        <v>11</v>
      </c>
      <c r="L7" s="53">
        <v>12</v>
      </c>
      <c r="M7" s="11">
        <v>13</v>
      </c>
      <c r="N7" s="53">
        <v>14</v>
      </c>
      <c r="O7" s="11">
        <v>15</v>
      </c>
      <c r="P7" s="53">
        <v>16</v>
      </c>
      <c r="Q7" s="11">
        <v>15</v>
      </c>
      <c r="R7" s="53">
        <v>16</v>
      </c>
    </row>
    <row r="8" spans="1:20" s="10" customFormat="1" ht="58.5" customHeight="1" x14ac:dyDescent="0.25">
      <c r="A8" s="58">
        <v>1</v>
      </c>
      <c r="B8" s="13" t="s">
        <v>141</v>
      </c>
      <c r="C8" s="53" t="s">
        <v>119</v>
      </c>
      <c r="D8" s="53" t="s">
        <v>119</v>
      </c>
      <c r="E8" s="53" t="s">
        <v>119</v>
      </c>
      <c r="F8" s="53" t="s">
        <v>119</v>
      </c>
      <c r="G8" s="53" t="s">
        <v>119</v>
      </c>
      <c r="H8" s="53" t="s">
        <v>119</v>
      </c>
      <c r="I8" s="53" t="s">
        <v>119</v>
      </c>
      <c r="J8" s="53"/>
      <c r="K8" s="53"/>
      <c r="L8" s="53" t="s">
        <v>119</v>
      </c>
      <c r="M8" s="53" t="s">
        <v>119</v>
      </c>
      <c r="N8" s="53" t="s">
        <v>119</v>
      </c>
      <c r="O8" s="53" t="s">
        <v>119</v>
      </c>
      <c r="P8" s="53" t="s">
        <v>119</v>
      </c>
      <c r="Q8" s="53" t="s">
        <v>119</v>
      </c>
      <c r="R8" s="53" t="s">
        <v>119</v>
      </c>
      <c r="S8" s="53"/>
      <c r="T8" s="53"/>
    </row>
    <row r="9" spans="1:20" s="10" customFormat="1" ht="31.5" x14ac:dyDescent="0.25">
      <c r="A9" s="58" t="s">
        <v>93</v>
      </c>
      <c r="B9" s="13" t="s">
        <v>143</v>
      </c>
      <c r="C9" s="53">
        <v>15</v>
      </c>
      <c r="D9" s="31" t="s">
        <v>216</v>
      </c>
      <c r="E9" s="53">
        <v>0.6</v>
      </c>
      <c r="F9" s="31" t="s">
        <v>3</v>
      </c>
      <c r="G9" s="14" t="s">
        <v>217</v>
      </c>
      <c r="H9" s="53">
        <v>3055</v>
      </c>
      <c r="I9" s="16">
        <f>H9*E9</f>
        <v>1833</v>
      </c>
      <c r="J9" s="91">
        <v>1.1100000000000001</v>
      </c>
      <c r="K9" s="16">
        <f>J9*I9</f>
        <v>2034.63</v>
      </c>
      <c r="L9" s="53">
        <v>15</v>
      </c>
      <c r="M9" s="31" t="s">
        <v>216</v>
      </c>
      <c r="N9" s="53">
        <v>0.6</v>
      </c>
      <c r="O9" s="31" t="s">
        <v>3</v>
      </c>
      <c r="P9" s="14" t="s">
        <v>217</v>
      </c>
      <c r="Q9" s="53">
        <v>3055</v>
      </c>
      <c r="R9" s="16">
        <v>1833</v>
      </c>
      <c r="S9" s="91">
        <v>1.1100000000000001</v>
      </c>
      <c r="T9" s="16">
        <v>2034.63</v>
      </c>
    </row>
    <row r="10" spans="1:20" s="64" customFormat="1" ht="47.25" x14ac:dyDescent="0.25">
      <c r="A10" s="58" t="s">
        <v>94</v>
      </c>
      <c r="B10" s="13" t="s">
        <v>144</v>
      </c>
      <c r="C10" s="53"/>
      <c r="D10" s="31" t="s">
        <v>145</v>
      </c>
      <c r="E10" s="53"/>
      <c r="F10" s="31" t="s">
        <v>3</v>
      </c>
      <c r="G10" s="14" t="s">
        <v>45</v>
      </c>
      <c r="H10" s="53"/>
      <c r="I10" s="16"/>
      <c r="J10" s="16"/>
      <c r="K10" s="16"/>
      <c r="L10" s="53"/>
      <c r="M10" s="31" t="s">
        <v>145</v>
      </c>
      <c r="N10" s="53"/>
      <c r="O10" s="31" t="s">
        <v>3</v>
      </c>
      <c r="P10" s="14" t="s">
        <v>45</v>
      </c>
      <c r="Q10" s="53"/>
      <c r="R10" s="16"/>
      <c r="S10" s="16"/>
      <c r="T10" s="16"/>
    </row>
    <row r="11" spans="1:20" s="64" customFormat="1" x14ac:dyDescent="0.25">
      <c r="A11" s="58" t="s">
        <v>1</v>
      </c>
      <c r="B11" s="13" t="s">
        <v>1</v>
      </c>
      <c r="C11" s="53"/>
      <c r="D11" s="31"/>
      <c r="E11" s="53"/>
      <c r="F11" s="31"/>
      <c r="G11" s="14"/>
      <c r="H11" s="53"/>
      <c r="I11" s="16"/>
      <c r="J11" s="16"/>
      <c r="K11" s="16"/>
      <c r="L11" s="53"/>
      <c r="M11" s="31"/>
      <c r="N11" s="53"/>
      <c r="O11" s="31"/>
      <c r="P11" s="14"/>
      <c r="Q11" s="53"/>
      <c r="R11" s="16"/>
      <c r="S11" s="16"/>
      <c r="T11" s="16"/>
    </row>
    <row r="12" spans="1:20" s="10" customFormat="1" ht="47.25" x14ac:dyDescent="0.25">
      <c r="A12" s="58" t="s">
        <v>146</v>
      </c>
      <c r="B12" s="13" t="s">
        <v>92</v>
      </c>
      <c r="C12" s="53"/>
      <c r="D12" s="31" t="s">
        <v>145</v>
      </c>
      <c r="E12" s="53"/>
      <c r="F12" s="31" t="s">
        <v>3</v>
      </c>
      <c r="G12" s="14" t="s">
        <v>217</v>
      </c>
      <c r="H12" s="53"/>
      <c r="I12" s="16"/>
      <c r="J12" s="16"/>
      <c r="K12" s="16"/>
      <c r="L12" s="53"/>
      <c r="M12" s="31" t="s">
        <v>145</v>
      </c>
      <c r="N12" s="53"/>
      <c r="O12" s="31" t="s">
        <v>3</v>
      </c>
      <c r="P12" s="14" t="s">
        <v>217</v>
      </c>
      <c r="Q12" s="53"/>
      <c r="R12" s="16"/>
      <c r="S12" s="16"/>
      <c r="T12" s="16"/>
    </row>
    <row r="13" spans="1:20" s="10" customFormat="1" x14ac:dyDescent="0.25">
      <c r="A13" s="58" t="s">
        <v>1</v>
      </c>
      <c r="B13" s="13" t="s">
        <v>1</v>
      </c>
      <c r="C13" s="53"/>
      <c r="D13" s="31"/>
      <c r="E13" s="53"/>
      <c r="F13" s="31"/>
      <c r="G13" s="14"/>
      <c r="H13" s="53"/>
      <c r="I13" s="16"/>
      <c r="J13" s="16"/>
      <c r="K13" s="16"/>
      <c r="L13" s="53"/>
      <c r="M13" s="31"/>
      <c r="N13" s="53"/>
      <c r="O13" s="31"/>
      <c r="P13" s="14"/>
      <c r="Q13" s="53"/>
      <c r="R13" s="16"/>
      <c r="S13" s="16"/>
      <c r="T13" s="16"/>
    </row>
    <row r="14" spans="1:20" s="10" customFormat="1" x14ac:dyDescent="0.25">
      <c r="A14" s="58">
        <v>2</v>
      </c>
      <c r="B14" s="33" t="s">
        <v>124</v>
      </c>
      <c r="C14" s="53" t="s">
        <v>119</v>
      </c>
      <c r="D14" s="53" t="s">
        <v>119</v>
      </c>
      <c r="E14" s="53" t="s">
        <v>119</v>
      </c>
      <c r="F14" s="53" t="s">
        <v>119</v>
      </c>
      <c r="G14" s="53" t="s">
        <v>119</v>
      </c>
      <c r="H14" s="53" t="s">
        <v>119</v>
      </c>
      <c r="I14" s="53" t="s">
        <v>119</v>
      </c>
      <c r="J14" s="53"/>
      <c r="K14" s="53"/>
      <c r="L14" s="53" t="s">
        <v>119</v>
      </c>
      <c r="M14" s="53" t="s">
        <v>119</v>
      </c>
      <c r="N14" s="53" t="s">
        <v>119</v>
      </c>
      <c r="O14" s="53" t="s">
        <v>119</v>
      </c>
      <c r="P14" s="53" t="s">
        <v>119</v>
      </c>
      <c r="Q14" s="53" t="s">
        <v>119</v>
      </c>
      <c r="R14" s="53" t="s">
        <v>119</v>
      </c>
      <c r="S14" s="53"/>
      <c r="T14" s="53"/>
    </row>
    <row r="15" spans="1:20" s="10" customFormat="1" ht="31.5" x14ac:dyDescent="0.25">
      <c r="A15" s="58" t="s">
        <v>95</v>
      </c>
      <c r="B15" s="13" t="s">
        <v>91</v>
      </c>
      <c r="C15" s="53"/>
      <c r="D15" s="31" t="s">
        <v>137</v>
      </c>
      <c r="E15" s="53">
        <v>0.6</v>
      </c>
      <c r="F15" s="31" t="s">
        <v>3</v>
      </c>
      <c r="G15" s="14" t="s">
        <v>44</v>
      </c>
      <c r="H15" s="53">
        <v>3055</v>
      </c>
      <c r="I15" s="16">
        <f>H15</f>
        <v>3055</v>
      </c>
      <c r="J15" s="16"/>
      <c r="K15" s="16"/>
      <c r="L15" s="53"/>
      <c r="M15" s="31" t="s">
        <v>137</v>
      </c>
      <c r="N15" s="53">
        <v>0.6</v>
      </c>
      <c r="O15" s="31" t="s">
        <v>3</v>
      </c>
      <c r="P15" s="14" t="s">
        <v>44</v>
      </c>
      <c r="Q15" s="53">
        <v>3055</v>
      </c>
      <c r="R15" s="16">
        <v>3055</v>
      </c>
      <c r="S15" s="16"/>
      <c r="T15" s="16"/>
    </row>
    <row r="16" spans="1:20" s="10" customFormat="1" ht="31.5" x14ac:dyDescent="0.25">
      <c r="A16" s="58" t="s">
        <v>96</v>
      </c>
      <c r="B16" s="13" t="s">
        <v>92</v>
      </c>
      <c r="C16" s="53"/>
      <c r="D16" s="31" t="s">
        <v>137</v>
      </c>
      <c r="E16" s="53"/>
      <c r="F16" s="31" t="s">
        <v>3</v>
      </c>
      <c r="G16" s="14" t="s">
        <v>44</v>
      </c>
      <c r="H16" s="53"/>
      <c r="I16" s="16">
        <f t="shared" ref="I16:I17" si="0">H16</f>
        <v>0</v>
      </c>
      <c r="J16" s="16"/>
      <c r="K16" s="16"/>
      <c r="L16" s="53"/>
      <c r="M16" s="31" t="s">
        <v>137</v>
      </c>
      <c r="N16" s="53"/>
      <c r="O16" s="31" t="s">
        <v>3</v>
      </c>
      <c r="P16" s="14" t="s">
        <v>44</v>
      </c>
      <c r="Q16" s="53"/>
      <c r="R16" s="16">
        <v>0</v>
      </c>
      <c r="S16" s="16"/>
      <c r="T16" s="16"/>
    </row>
    <row r="17" spans="1:20" s="10" customFormat="1" ht="63" x14ac:dyDescent="0.25">
      <c r="A17" s="58" t="s">
        <v>1</v>
      </c>
      <c r="B17" s="13" t="s">
        <v>1</v>
      </c>
      <c r="C17" s="53"/>
      <c r="D17" s="53" t="s">
        <v>240</v>
      </c>
      <c r="E17" s="53">
        <v>0.6</v>
      </c>
      <c r="F17" s="53" t="s">
        <v>241</v>
      </c>
      <c r="G17" s="31" t="s">
        <v>242</v>
      </c>
      <c r="H17" s="53">
        <v>1428</v>
      </c>
      <c r="I17" s="16">
        <f t="shared" si="0"/>
        <v>1428</v>
      </c>
      <c r="J17" s="16">
        <v>1</v>
      </c>
      <c r="K17" s="16">
        <f>J17*I17*E17</f>
        <v>856.8</v>
      </c>
      <c r="L17" s="53"/>
      <c r="M17" s="53" t="s">
        <v>240</v>
      </c>
      <c r="N17" s="53">
        <v>0.6</v>
      </c>
      <c r="O17" s="53" t="s">
        <v>241</v>
      </c>
      <c r="P17" s="31" t="s">
        <v>242</v>
      </c>
      <c r="Q17" s="53">
        <v>1428</v>
      </c>
      <c r="R17" s="16">
        <v>1428</v>
      </c>
      <c r="S17" s="16">
        <v>1</v>
      </c>
      <c r="T17" s="16">
        <v>856.8</v>
      </c>
    </row>
    <row r="18" spans="1:20" s="10" customFormat="1" ht="27" customHeight="1" x14ac:dyDescent="0.25">
      <c r="A18" s="58">
        <v>3</v>
      </c>
      <c r="B18" s="34" t="s">
        <v>22</v>
      </c>
      <c r="C18" s="53" t="s">
        <v>119</v>
      </c>
      <c r="D18" s="53" t="s">
        <v>119</v>
      </c>
      <c r="E18" s="53" t="s">
        <v>119</v>
      </c>
      <c r="F18" s="53" t="s">
        <v>119</v>
      </c>
      <c r="G18" s="53" t="s">
        <v>119</v>
      </c>
      <c r="H18" s="53" t="s">
        <v>119</v>
      </c>
      <c r="I18" s="53" t="s">
        <v>119</v>
      </c>
      <c r="J18" s="53"/>
      <c r="K18" s="53"/>
      <c r="L18" s="53" t="s">
        <v>119</v>
      </c>
      <c r="M18" s="53" t="s">
        <v>119</v>
      </c>
      <c r="N18" s="53" t="s">
        <v>119</v>
      </c>
      <c r="O18" s="53" t="s">
        <v>119</v>
      </c>
      <c r="P18" s="53" t="s">
        <v>119</v>
      </c>
      <c r="Q18" s="53" t="s">
        <v>119</v>
      </c>
      <c r="R18" s="53" t="s">
        <v>119</v>
      </c>
      <c r="S18" s="53"/>
      <c r="T18" s="53"/>
    </row>
    <row r="19" spans="1:20" s="10" customFormat="1" ht="63" x14ac:dyDescent="0.25">
      <c r="A19" s="58" t="s">
        <v>97</v>
      </c>
      <c r="B19" s="13" t="s">
        <v>91</v>
      </c>
      <c r="C19" s="53"/>
      <c r="D19" s="31" t="s">
        <v>138</v>
      </c>
      <c r="E19" s="53"/>
      <c r="F19" s="32" t="s">
        <v>23</v>
      </c>
      <c r="G19" s="14" t="s">
        <v>46</v>
      </c>
      <c r="H19" s="53"/>
      <c r="I19" s="16"/>
      <c r="J19" s="16"/>
      <c r="K19" s="16"/>
      <c r="L19" s="53"/>
      <c r="M19" s="31" t="s">
        <v>138</v>
      </c>
      <c r="N19" s="53"/>
      <c r="O19" s="32" t="s">
        <v>23</v>
      </c>
      <c r="P19" s="14" t="s">
        <v>46</v>
      </c>
      <c r="Q19" s="53"/>
      <c r="R19" s="16"/>
      <c r="S19" s="16"/>
      <c r="T19" s="16"/>
    </row>
    <row r="20" spans="1:20" s="10" customFormat="1" ht="63" x14ac:dyDescent="0.25">
      <c r="A20" s="58" t="s">
        <v>98</v>
      </c>
      <c r="B20" s="13" t="s">
        <v>92</v>
      </c>
      <c r="C20" s="53"/>
      <c r="D20" s="31" t="s">
        <v>138</v>
      </c>
      <c r="E20" s="53"/>
      <c r="F20" s="32" t="s">
        <v>23</v>
      </c>
      <c r="G20" s="14" t="s">
        <v>46</v>
      </c>
      <c r="H20" s="53"/>
      <c r="I20" s="16"/>
      <c r="J20" s="16"/>
      <c r="K20" s="16"/>
      <c r="L20" s="53"/>
      <c r="M20" s="31" t="s">
        <v>138</v>
      </c>
      <c r="N20" s="53"/>
      <c r="O20" s="32" t="s">
        <v>23</v>
      </c>
      <c r="P20" s="14" t="s">
        <v>46</v>
      </c>
      <c r="Q20" s="53"/>
      <c r="R20" s="16"/>
      <c r="S20" s="16"/>
      <c r="T20" s="16"/>
    </row>
    <row r="21" spans="1:20" s="10" customFormat="1" x14ac:dyDescent="0.25">
      <c r="A21" s="58" t="s">
        <v>1</v>
      </c>
      <c r="B21" s="13" t="s">
        <v>1</v>
      </c>
      <c r="C21" s="53"/>
      <c r="D21" s="31"/>
      <c r="E21" s="53"/>
      <c r="F21" s="32"/>
      <c r="G21" s="14"/>
      <c r="H21" s="53"/>
      <c r="I21" s="16"/>
      <c r="J21" s="16"/>
      <c r="K21" s="16"/>
      <c r="L21" s="53"/>
      <c r="M21" s="31"/>
      <c r="N21" s="53"/>
      <c r="O21" s="32"/>
      <c r="P21" s="14"/>
      <c r="Q21" s="53"/>
      <c r="R21" s="16"/>
      <c r="S21" s="16"/>
      <c r="T21" s="16"/>
    </row>
    <row r="22" spans="1:20" s="10" customFormat="1" x14ac:dyDescent="0.25">
      <c r="A22" s="58">
        <v>4</v>
      </c>
      <c r="B22" s="13" t="s">
        <v>5</v>
      </c>
      <c r="C22" s="53"/>
      <c r="D22" s="31"/>
      <c r="E22" s="53"/>
      <c r="F22" s="53"/>
      <c r="G22" s="53"/>
      <c r="H22" s="53"/>
      <c r="I22" s="16"/>
      <c r="J22" s="16"/>
      <c r="K22" s="16"/>
      <c r="L22" s="53"/>
      <c r="M22" s="31"/>
      <c r="N22" s="53"/>
      <c r="O22" s="53"/>
      <c r="P22" s="53"/>
      <c r="Q22" s="53"/>
      <c r="R22" s="16"/>
      <c r="S22" s="16"/>
      <c r="T22" s="16"/>
    </row>
    <row r="23" spans="1:20" s="10" customFormat="1" ht="31.5" x14ac:dyDescent="0.25">
      <c r="A23" s="58" t="s">
        <v>118</v>
      </c>
      <c r="B23" s="13" t="s">
        <v>91</v>
      </c>
      <c r="C23" s="53">
        <v>15</v>
      </c>
      <c r="D23" s="31" t="s">
        <v>216</v>
      </c>
      <c r="E23" s="53">
        <v>0.6</v>
      </c>
      <c r="F23" s="31" t="s">
        <v>3</v>
      </c>
      <c r="G23" s="14" t="s">
        <v>47</v>
      </c>
      <c r="H23" s="53">
        <v>611</v>
      </c>
      <c r="I23" s="16">
        <f>E23*H23</f>
        <v>366.59999999999997</v>
      </c>
      <c r="J23" s="16">
        <v>1</v>
      </c>
      <c r="K23" s="16">
        <f>J23*I23</f>
        <v>366.59999999999997</v>
      </c>
      <c r="L23" s="53">
        <v>15</v>
      </c>
      <c r="M23" s="31" t="s">
        <v>216</v>
      </c>
      <c r="N23" s="53">
        <v>0.6</v>
      </c>
      <c r="O23" s="31" t="s">
        <v>3</v>
      </c>
      <c r="P23" s="14" t="s">
        <v>47</v>
      </c>
      <c r="Q23" s="53">
        <v>611</v>
      </c>
      <c r="R23" s="16">
        <v>366.59999999999997</v>
      </c>
      <c r="S23" s="16">
        <v>1</v>
      </c>
      <c r="T23" s="16">
        <v>366.59999999999997</v>
      </c>
    </row>
    <row r="24" spans="1:20" s="10" customFormat="1" ht="31.5" x14ac:dyDescent="0.25">
      <c r="A24" s="58" t="s">
        <v>147</v>
      </c>
      <c r="B24" s="13" t="s">
        <v>92</v>
      </c>
      <c r="C24" s="53"/>
      <c r="D24" s="31"/>
      <c r="E24" s="53"/>
      <c r="F24" s="31" t="s">
        <v>3</v>
      </c>
      <c r="G24" s="14" t="s">
        <v>47</v>
      </c>
      <c r="H24" s="53"/>
      <c r="I24" s="16"/>
      <c r="J24" s="16"/>
      <c r="K24" s="16"/>
      <c r="L24" s="53"/>
      <c r="M24" s="31"/>
      <c r="N24" s="53"/>
      <c r="O24" s="31" t="s">
        <v>3</v>
      </c>
      <c r="P24" s="14" t="s">
        <v>47</v>
      </c>
      <c r="Q24" s="53"/>
      <c r="R24" s="16"/>
      <c r="S24" s="16"/>
      <c r="T24" s="16"/>
    </row>
    <row r="25" spans="1:20" ht="50.25" customHeight="1" x14ac:dyDescent="0.25">
      <c r="A25" s="58"/>
      <c r="B25" s="13" t="s">
        <v>60</v>
      </c>
      <c r="C25" s="21"/>
      <c r="D25" s="53"/>
      <c r="E25" s="53"/>
      <c r="F25" s="53"/>
      <c r="G25" s="3"/>
      <c r="H25" s="3"/>
      <c r="I25" s="22"/>
      <c r="J25" s="22"/>
      <c r="K25" s="22">
        <f>SUM(K8:K24)</f>
        <v>3258.03</v>
      </c>
      <c r="L25" s="21"/>
      <c r="M25" s="53"/>
      <c r="N25" s="53"/>
      <c r="O25" s="53"/>
      <c r="P25" s="3"/>
      <c r="Q25" s="3"/>
      <c r="R25" s="22"/>
      <c r="S25" s="22"/>
      <c r="T25" s="22">
        <v>3258.03</v>
      </c>
    </row>
    <row r="26" spans="1:20" ht="15.75" customHeight="1" x14ac:dyDescent="0.25">
      <c r="D26" s="7"/>
      <c r="L26" s="29"/>
      <c r="M26" s="29"/>
    </row>
    <row r="27" spans="1:20" ht="18.75" customHeight="1" x14ac:dyDescent="0.25">
      <c r="A27" s="112"/>
      <c r="B27" s="112"/>
      <c r="C27" s="112"/>
      <c r="D27" s="112"/>
      <c r="E27" s="112"/>
      <c r="F27" s="112"/>
      <c r="G27" s="112"/>
    </row>
    <row r="28" spans="1:20" ht="41.25" customHeight="1" x14ac:dyDescent="0.25">
      <c r="A28" s="112"/>
      <c r="B28" s="112"/>
      <c r="C28" s="112"/>
      <c r="D28" s="112"/>
      <c r="E28" s="112"/>
      <c r="F28" s="112"/>
      <c r="G28" s="112"/>
    </row>
    <row r="29" spans="1:20" ht="38.25" customHeight="1" x14ac:dyDescent="0.25">
      <c r="A29" s="112"/>
      <c r="B29" s="112"/>
      <c r="C29" s="112"/>
      <c r="D29" s="112"/>
      <c r="E29" s="112"/>
      <c r="F29" s="112"/>
      <c r="G29" s="112"/>
      <c r="H29" s="6"/>
    </row>
    <row r="30" spans="1:20" ht="18.75" customHeight="1" x14ac:dyDescent="0.25">
      <c r="A30" s="113"/>
      <c r="B30" s="113"/>
      <c r="C30" s="113"/>
      <c r="D30" s="113"/>
      <c r="E30" s="113"/>
      <c r="F30" s="113"/>
      <c r="G30" s="113"/>
    </row>
    <row r="31" spans="1:20" ht="217.5" customHeight="1" x14ac:dyDescent="0.25">
      <c r="A31" s="104"/>
      <c r="B31" s="114"/>
      <c r="C31" s="114"/>
      <c r="D31" s="114"/>
      <c r="E31" s="114"/>
      <c r="F31" s="114"/>
      <c r="G31" s="114"/>
    </row>
    <row r="32" spans="1:20" ht="53.25" customHeight="1" x14ac:dyDescent="0.25">
      <c r="A32" s="104"/>
      <c r="B32" s="105"/>
      <c r="C32" s="105"/>
      <c r="D32" s="105"/>
      <c r="E32" s="105"/>
      <c r="F32" s="105"/>
      <c r="G32" s="105"/>
    </row>
    <row r="33" spans="1:18" x14ac:dyDescent="0.25">
      <c r="A33" s="106"/>
      <c r="B33" s="106"/>
      <c r="C33" s="106"/>
      <c r="D33" s="106"/>
      <c r="E33" s="106"/>
      <c r="F33" s="106"/>
      <c r="G33" s="106"/>
    </row>
    <row r="34" spans="1:18" s="7" customFormat="1" x14ac:dyDescent="0.25">
      <c r="A34" s="55"/>
      <c r="B34" s="6"/>
      <c r="D34" s="4"/>
      <c r="G34" s="47"/>
      <c r="H34" s="47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55"/>
      <c r="B38" s="6"/>
      <c r="D38" s="4"/>
      <c r="G38" s="47"/>
      <c r="H38" s="47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  <mergeCell ref="A32:G32"/>
    <mergeCell ref="A33:G33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0" t="s">
        <v>67</v>
      </c>
      <c r="B2" s="150"/>
      <c r="C2" s="150"/>
      <c r="D2" s="150"/>
      <c r="E2" s="150"/>
      <c r="F2" s="150"/>
      <c r="G2" s="150"/>
      <c r="J2" s="29"/>
      <c r="K2" s="29"/>
    </row>
    <row r="3" spans="1:17" ht="36" customHeight="1" x14ac:dyDescent="0.25">
      <c r="A3" s="61" t="s">
        <v>0</v>
      </c>
      <c r="B3" s="1" t="s">
        <v>66</v>
      </c>
      <c r="C3" s="151" t="s">
        <v>48</v>
      </c>
      <c r="D3" s="151"/>
      <c r="E3" s="111" t="s">
        <v>49</v>
      </c>
      <c r="F3" s="111"/>
      <c r="G3" s="111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2">
        <v>1</v>
      </c>
      <c r="B4" s="44">
        <v>2</v>
      </c>
      <c r="C4" s="152">
        <v>3</v>
      </c>
      <c r="D4" s="153"/>
      <c r="E4" s="154">
        <v>4</v>
      </c>
      <c r="F4" s="155"/>
      <c r="G4" s="156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25">
      <c r="A5" s="43">
        <v>1</v>
      </c>
      <c r="B5" s="42" t="s">
        <v>68</v>
      </c>
      <c r="C5" s="157"/>
      <c r="D5" s="157"/>
      <c r="E5" s="145" t="e">
        <f>#REF!+т2!P46+т3!P15+т4!R26+т5!R25</f>
        <v>#REF!</v>
      </c>
      <c r="F5" s="146"/>
      <c r="G5" s="147"/>
      <c r="I5" s="47"/>
      <c r="J5" s="5"/>
      <c r="K5" s="29"/>
      <c r="L5" s="29"/>
    </row>
    <row r="6" spans="1:17" x14ac:dyDescent="0.25">
      <c r="A6" s="43">
        <v>2</v>
      </c>
      <c r="B6" s="2" t="s">
        <v>6</v>
      </c>
      <c r="C6" s="158"/>
      <c r="D6" s="158"/>
      <c r="E6" s="145" t="e">
        <f>E5*0.18</f>
        <v>#REF!</v>
      </c>
      <c r="F6" s="146"/>
      <c r="G6" s="147"/>
      <c r="I6" s="47"/>
      <c r="J6" s="5"/>
      <c r="K6" s="29"/>
      <c r="L6" s="29"/>
    </row>
    <row r="7" spans="1:17" ht="112.5" customHeight="1" x14ac:dyDescent="0.25">
      <c r="A7" s="43">
        <v>3</v>
      </c>
      <c r="B7" s="2" t="s">
        <v>125</v>
      </c>
      <c r="C7" s="158"/>
      <c r="D7" s="158"/>
      <c r="E7" s="145" t="e">
        <f>E5+E6</f>
        <v>#REF!</v>
      </c>
      <c r="F7" s="146"/>
      <c r="G7" s="147"/>
      <c r="I7" s="47"/>
      <c r="J7" s="5"/>
      <c r="K7" s="29"/>
      <c r="L7" s="29"/>
    </row>
    <row r="8" spans="1:17" ht="53.25" customHeight="1" x14ac:dyDescent="0.25">
      <c r="A8" s="43" t="s">
        <v>150</v>
      </c>
      <c r="B8" s="54" t="s">
        <v>70</v>
      </c>
      <c r="C8" s="148"/>
      <c r="D8" s="149"/>
      <c r="E8" s="14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6"/>
      <c r="G8" s="147"/>
      <c r="I8" s="47"/>
      <c r="J8" s="5"/>
      <c r="K8" s="29"/>
      <c r="L8" s="29"/>
    </row>
    <row r="9" spans="1:17" ht="69" customHeight="1" x14ac:dyDescent="0.25">
      <c r="A9" s="43" t="s">
        <v>151</v>
      </c>
      <c r="B9" s="45" t="s">
        <v>126</v>
      </c>
      <c r="C9" s="135"/>
      <c r="D9" s="137"/>
      <c r="E9" s="140"/>
      <c r="F9" s="141"/>
      <c r="G9" s="142"/>
      <c r="H9" s="6"/>
      <c r="I9" s="6"/>
      <c r="J9" s="29"/>
      <c r="K9" s="29" t="s">
        <v>62</v>
      </c>
    </row>
    <row r="10" spans="1:17" ht="53.25" customHeight="1" x14ac:dyDescent="0.25">
      <c r="A10" s="43" t="s">
        <v>152</v>
      </c>
      <c r="B10" s="45" t="s">
        <v>149</v>
      </c>
      <c r="C10" s="135"/>
      <c r="D10" s="137"/>
      <c r="E10" s="145" t="e">
        <f>E7-E9</f>
        <v>#REF!</v>
      </c>
      <c r="F10" s="146"/>
      <c r="G10" s="147"/>
      <c r="H10" s="6"/>
      <c r="I10" s="6"/>
      <c r="J10" s="29"/>
      <c r="K10" s="29"/>
    </row>
    <row r="11" spans="1:17" ht="84" customHeight="1" x14ac:dyDescent="0.25">
      <c r="A11" s="43" t="s">
        <v>148</v>
      </c>
      <c r="B11" s="45" t="s">
        <v>69</v>
      </c>
      <c r="C11" s="135"/>
      <c r="D11" s="137"/>
      <c r="E11" s="145">
        <f>SUM(E12:G18)</f>
        <v>0</v>
      </c>
      <c r="F11" s="146"/>
      <c r="G11" s="147"/>
      <c r="H11" s="6"/>
      <c r="I11" s="6"/>
      <c r="J11" s="6" t="s">
        <v>159</v>
      </c>
      <c r="K11" s="67"/>
    </row>
    <row r="12" spans="1:17" ht="21" customHeight="1" x14ac:dyDescent="0.25">
      <c r="A12" s="43" t="s">
        <v>63</v>
      </c>
      <c r="B12" s="46" t="s">
        <v>155</v>
      </c>
      <c r="C12" s="135"/>
      <c r="D12" s="137"/>
      <c r="E12" s="140"/>
      <c r="F12" s="141"/>
      <c r="G12" s="142"/>
      <c r="H12" s="6"/>
      <c r="I12" s="6"/>
      <c r="J12" s="68">
        <v>114.30972260932106</v>
      </c>
      <c r="K12" s="47" t="s">
        <v>160</v>
      </c>
    </row>
    <row r="13" spans="1:17" ht="18" x14ac:dyDescent="0.25">
      <c r="A13" s="43" t="s">
        <v>64</v>
      </c>
      <c r="B13" s="46" t="s">
        <v>156</v>
      </c>
      <c r="C13" s="135"/>
      <c r="D13" s="137"/>
      <c r="E13" s="140"/>
      <c r="F13" s="141"/>
      <c r="G13" s="142"/>
      <c r="H13" s="6"/>
      <c r="I13" s="6"/>
      <c r="J13" s="68">
        <v>106.03167494679889</v>
      </c>
      <c r="K13" s="47" t="s">
        <v>161</v>
      </c>
    </row>
    <row r="14" spans="1:17" ht="18" x14ac:dyDescent="0.25">
      <c r="A14" s="43" t="s">
        <v>71</v>
      </c>
      <c r="B14" s="46" t="s">
        <v>157</v>
      </c>
      <c r="C14" s="49"/>
      <c r="D14" s="50"/>
      <c r="E14" s="140"/>
      <c r="F14" s="141"/>
      <c r="G14" s="142"/>
      <c r="H14" s="6"/>
      <c r="I14" s="6"/>
      <c r="J14" s="68">
        <v>105.04380984686162</v>
      </c>
      <c r="K14" s="47" t="s">
        <v>162</v>
      </c>
    </row>
    <row r="15" spans="1:17" ht="18" x14ac:dyDescent="0.25">
      <c r="A15" s="43" t="s">
        <v>1</v>
      </c>
      <c r="B15" s="46" t="s">
        <v>158</v>
      </c>
      <c r="C15" s="135"/>
      <c r="D15" s="137"/>
      <c r="E15" s="140"/>
      <c r="F15" s="141"/>
      <c r="G15" s="142"/>
      <c r="H15" s="6"/>
      <c r="I15" s="6"/>
      <c r="J15" s="68">
        <v>104.53189530144731</v>
      </c>
      <c r="K15" s="47" t="s">
        <v>163</v>
      </c>
    </row>
    <row r="16" spans="1:17" ht="18" x14ac:dyDescent="0.25">
      <c r="A16" s="43" t="s">
        <v>127</v>
      </c>
      <c r="B16" s="46" t="s">
        <v>128</v>
      </c>
      <c r="C16" s="135"/>
      <c r="D16" s="137"/>
      <c r="E16" s="140"/>
      <c r="F16" s="141"/>
      <c r="G16" s="142"/>
      <c r="H16" s="6"/>
      <c r="I16" s="6"/>
      <c r="J16" s="68">
        <v>104.16560516944568</v>
      </c>
      <c r="K16" s="47" t="s">
        <v>164</v>
      </c>
    </row>
    <row r="17" spans="1:11" ht="18" x14ac:dyDescent="0.25">
      <c r="A17" s="43" t="s">
        <v>65</v>
      </c>
      <c r="B17" s="46" t="s">
        <v>129</v>
      </c>
      <c r="C17" s="143"/>
      <c r="D17" s="144"/>
      <c r="E17" s="140"/>
      <c r="F17" s="141"/>
      <c r="G17" s="142"/>
      <c r="H17" s="23"/>
      <c r="I17" s="25"/>
      <c r="J17" s="68">
        <v>103.9</v>
      </c>
      <c r="K17" s="47" t="s">
        <v>165</v>
      </c>
    </row>
    <row r="18" spans="1:11" x14ac:dyDescent="0.25">
      <c r="A18" s="63"/>
      <c r="B18" s="48"/>
      <c r="C18" s="106"/>
      <c r="D18" s="106"/>
      <c r="E18" s="140"/>
      <c r="F18" s="141"/>
      <c r="G18" s="142"/>
      <c r="J18" s="68">
        <v>104</v>
      </c>
      <c r="K18" s="47" t="s">
        <v>166</v>
      </c>
    </row>
    <row r="19" spans="1:11" ht="18" x14ac:dyDescent="0.25">
      <c r="A19" s="138" t="s">
        <v>133</v>
      </c>
      <c r="B19" s="138"/>
      <c r="C19" s="138"/>
      <c r="D19" s="138"/>
      <c r="E19" s="138"/>
      <c r="F19" s="138"/>
      <c r="G19" s="138"/>
    </row>
    <row r="20" spans="1:11" ht="36" customHeight="1" x14ac:dyDescent="0.25">
      <c r="A20" s="139" t="s">
        <v>130</v>
      </c>
      <c r="B20" s="139"/>
      <c r="C20" s="139"/>
      <c r="D20" s="139"/>
      <c r="E20" s="139"/>
      <c r="F20" s="139"/>
      <c r="G20" s="139"/>
    </row>
    <row r="21" spans="1:11" ht="31.5" customHeight="1" x14ac:dyDescent="0.25">
      <c r="A21" s="139" t="s">
        <v>131</v>
      </c>
      <c r="B21" s="139"/>
      <c r="C21" s="139"/>
      <c r="D21" s="139"/>
      <c r="E21" s="139"/>
      <c r="F21" s="139"/>
      <c r="G21" s="139"/>
      <c r="H21" s="47" t="s">
        <v>62</v>
      </c>
    </row>
    <row r="22" spans="1:11" ht="69.75" customHeight="1" x14ac:dyDescent="0.25">
      <c r="A22" s="139" t="s">
        <v>132</v>
      </c>
      <c r="B22" s="139"/>
      <c r="C22" s="139"/>
      <c r="D22" s="139"/>
      <c r="E22" s="139"/>
      <c r="F22" s="139"/>
      <c r="G22" s="139"/>
    </row>
    <row r="23" spans="1:11" ht="18.75" customHeight="1" x14ac:dyDescent="0.25">
      <c r="A23" s="112"/>
      <c r="B23" s="112"/>
      <c r="C23" s="112"/>
      <c r="D23" s="112"/>
      <c r="E23" s="112"/>
      <c r="F23" s="112"/>
      <c r="G23" s="112"/>
    </row>
    <row r="24" spans="1:11" ht="41.25" customHeight="1" x14ac:dyDescent="0.25">
      <c r="A24" s="112"/>
      <c r="B24" s="112"/>
      <c r="C24" s="112"/>
      <c r="D24" s="112"/>
      <c r="E24" s="112"/>
      <c r="F24" s="112"/>
      <c r="G24" s="112"/>
    </row>
    <row r="25" spans="1:11" ht="38.25" customHeight="1" x14ac:dyDescent="0.25">
      <c r="A25" s="112"/>
      <c r="B25" s="112"/>
      <c r="C25" s="112"/>
      <c r="D25" s="112"/>
      <c r="E25" s="112"/>
      <c r="F25" s="112"/>
      <c r="G25" s="112"/>
      <c r="H25"/>
    </row>
    <row r="26" spans="1:11" ht="18.75" customHeight="1" x14ac:dyDescent="0.25">
      <c r="A26" s="113"/>
      <c r="B26" s="113"/>
      <c r="C26" s="113"/>
      <c r="D26" s="113"/>
      <c r="E26" s="113"/>
      <c r="F26" s="113"/>
      <c r="G26" s="113"/>
    </row>
    <row r="27" spans="1:11" ht="217.5" customHeight="1" x14ac:dyDescent="0.25">
      <c r="A27" s="104"/>
      <c r="B27" s="114"/>
      <c r="C27" s="114"/>
      <c r="D27" s="114"/>
      <c r="E27" s="114"/>
      <c r="F27" s="114"/>
      <c r="G27" s="114"/>
    </row>
    <row r="28" spans="1:11" ht="53.25" customHeight="1" x14ac:dyDescent="0.25">
      <c r="A28" s="104"/>
      <c r="B28" s="105"/>
      <c r="C28" s="105"/>
      <c r="D28" s="105"/>
      <c r="E28" s="105"/>
      <c r="F28" s="105"/>
      <c r="G28" s="105"/>
    </row>
    <row r="29" spans="1:11" x14ac:dyDescent="0.25">
      <c r="A29" s="106"/>
      <c r="B29" s="106"/>
      <c r="C29" s="106"/>
      <c r="D29" s="106"/>
      <c r="E29" s="106"/>
      <c r="F29" s="106"/>
      <c r="G29" s="10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6" zoomScale="90" zoomScaleNormal="90" workbookViewId="0">
      <selection activeCell="J22" sqref="J22"/>
    </sheetView>
  </sheetViews>
  <sheetFormatPr defaultColWidth="9" defaultRowHeight="15.75" x14ac:dyDescent="0.25"/>
  <cols>
    <col min="1" max="1" width="11" style="55" customWidth="1"/>
    <col min="2" max="2" width="26.375" style="4" customWidth="1"/>
    <col min="3" max="3" width="6.75" style="4" customWidth="1"/>
    <col min="4" max="4" width="9.5" style="7" customWidth="1"/>
    <col min="5" max="5" width="8.25" style="4" customWidth="1"/>
    <col min="6" max="6" width="7.625" style="10" customWidth="1"/>
    <col min="7" max="7" width="4.875" style="10" customWidth="1"/>
    <col min="8" max="8" width="6.25" style="23" customWidth="1"/>
    <col min="9" max="9" width="16.75" style="47" customWidth="1"/>
    <col min="10" max="10" width="15.125" style="5" customWidth="1"/>
    <col min="11" max="11" width="8.875" style="6" hidden="1" customWidth="1"/>
    <col min="12" max="28" width="9" style="6" hidden="1" customWidth="1"/>
    <col min="29" max="32" width="9" style="6" customWidth="1"/>
    <col min="33" max="16384" width="9" style="6"/>
  </cols>
  <sheetData>
    <row r="1" spans="1:34" ht="18.75" x14ac:dyDescent="0.25">
      <c r="F1" s="7"/>
      <c r="G1" s="36" t="s">
        <v>167</v>
      </c>
      <c r="H1" s="47"/>
    </row>
    <row r="2" spans="1:34" ht="18.75" x14ac:dyDescent="0.3">
      <c r="F2" s="7"/>
      <c r="G2" s="37" t="s">
        <v>50</v>
      </c>
      <c r="H2" s="47"/>
    </row>
    <row r="3" spans="1:34" ht="18.75" x14ac:dyDescent="0.3">
      <c r="F3" s="7"/>
      <c r="G3" s="37" t="s">
        <v>168</v>
      </c>
      <c r="H3" s="47"/>
    </row>
    <row r="4" spans="1:34" ht="74.25" customHeight="1" x14ac:dyDescent="0.25">
      <c r="A4" s="163" t="s">
        <v>55</v>
      </c>
      <c r="B4" s="163"/>
      <c r="C4" s="163"/>
      <c r="D4" s="163"/>
      <c r="E4" s="163"/>
      <c r="F4" s="163"/>
      <c r="G4" s="163"/>
      <c r="H4" s="163"/>
      <c r="I4" s="55"/>
      <c r="J4" s="55"/>
      <c r="K4" s="55"/>
      <c r="L4" s="55"/>
      <c r="M4" s="55"/>
      <c r="N4" s="55"/>
      <c r="O4" s="55"/>
      <c r="P4" s="55"/>
      <c r="Q4" s="55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ht="18.75" customHeight="1" x14ac:dyDescent="0.3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</row>
    <row r="6" spans="1:34" s="35" customFormat="1" ht="18.75" x14ac:dyDescent="0.3">
      <c r="A6" s="163" t="str">
        <f>'r1-'!A6:Q6</f>
        <v>Инвестиционная программа АО "Западные энергетическая компания"</v>
      </c>
      <c r="B6" s="163"/>
      <c r="C6" s="163"/>
      <c r="D6" s="163"/>
      <c r="E6" s="163"/>
      <c r="F6" s="163"/>
      <c r="G6" s="163"/>
      <c r="H6" s="163"/>
      <c r="I6" s="164"/>
      <c r="J6" s="164"/>
      <c r="K6" s="164"/>
      <c r="L6" s="164"/>
      <c r="M6" s="164"/>
      <c r="N6" s="164"/>
      <c r="O6" s="164"/>
      <c r="P6" s="164"/>
      <c r="Q6" s="102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</row>
    <row r="7" spans="1:34" ht="15.75" customHeight="1" x14ac:dyDescent="0.25">
      <c r="A7" s="161" t="s">
        <v>244</v>
      </c>
      <c r="B7" s="161"/>
      <c r="C7" s="161"/>
      <c r="D7" s="161"/>
      <c r="E7" s="161"/>
      <c r="F7" s="161"/>
      <c r="G7" s="161"/>
      <c r="H7" s="161"/>
      <c r="I7" s="165"/>
      <c r="J7" s="165"/>
      <c r="K7" s="165"/>
      <c r="L7" s="165"/>
      <c r="M7" s="165"/>
      <c r="N7" s="165"/>
      <c r="O7" s="165"/>
      <c r="P7" s="165"/>
      <c r="Q7" s="98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</row>
    <row r="8" spans="1:34" ht="18.75" x14ac:dyDescent="0.3">
      <c r="A8" s="162" t="str">
        <f>'r1-'!A8:Q8</f>
        <v>Год раскрытия информации: 2023 год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99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59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159"/>
      <c r="C9" s="159"/>
      <c r="D9" s="159"/>
      <c r="E9" s="159"/>
      <c r="F9" s="159"/>
      <c r="G9" s="159"/>
      <c r="H9" s="159"/>
      <c r="I9" s="160"/>
      <c r="J9" s="160"/>
      <c r="K9" s="160"/>
      <c r="L9" s="160"/>
      <c r="M9" s="160"/>
      <c r="N9" s="160"/>
      <c r="O9" s="160"/>
      <c r="P9" s="160"/>
      <c r="Q9" s="100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59" t="str">
        <f>'r1-'!A10:Q10</f>
        <v>Идентификатор инвестиционного проекта: J 19-15</v>
      </c>
      <c r="B10" s="159"/>
      <c r="C10" s="159"/>
      <c r="D10" s="159"/>
      <c r="E10" s="159"/>
      <c r="F10" s="159"/>
      <c r="G10" s="159"/>
      <c r="H10" s="159"/>
      <c r="I10" s="160"/>
      <c r="J10" s="160"/>
      <c r="K10" s="160"/>
      <c r="L10" s="160"/>
      <c r="M10" s="160"/>
      <c r="N10" s="160"/>
      <c r="O10" s="160"/>
      <c r="P10" s="160"/>
      <c r="Q10" s="100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ht="36" customHeight="1" x14ac:dyDescent="0.3">
      <c r="A11" s="159" t="str">
        <f>'r1-'!A11:Q11</f>
        <v>Утвержденные плановые значения показателей приведены в соответствии с приказом СГРЦТ Калининградской области  от 10.10.2022 №66-01э/22</v>
      </c>
      <c r="B11" s="159"/>
      <c r="C11" s="159"/>
      <c r="D11" s="159"/>
      <c r="E11" s="159"/>
      <c r="F11" s="159"/>
      <c r="G11" s="159"/>
      <c r="H11" s="159"/>
      <c r="I11" s="160"/>
      <c r="J11" s="160"/>
      <c r="K11" s="160"/>
      <c r="L11" s="160"/>
      <c r="M11" s="160"/>
      <c r="N11" s="160"/>
      <c r="O11" s="160"/>
      <c r="P11" s="160"/>
      <c r="Q11" s="100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61" t="s">
        <v>243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01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42.75" customHeight="1" x14ac:dyDescent="0.3">
      <c r="A13" s="15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9"/>
      <c r="C13" s="159"/>
      <c r="D13" s="159"/>
      <c r="E13" s="159"/>
      <c r="F13" s="159"/>
      <c r="G13" s="159"/>
      <c r="H13" s="159"/>
      <c r="I13" s="160"/>
      <c r="J13" s="160"/>
      <c r="K13" s="160"/>
      <c r="L13" s="160"/>
      <c r="M13" s="160"/>
      <c r="N13" s="160"/>
      <c r="O13" s="160"/>
      <c r="P13" s="160"/>
      <c r="Q13" s="10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59" t="str">
        <f>'r1-'!A14:Q14</f>
        <v>Тип инвестиционного проекта: строительство</v>
      </c>
      <c r="B14" s="159"/>
      <c r="C14" s="159"/>
      <c r="D14" s="159"/>
      <c r="E14" s="159"/>
      <c r="F14" s="159"/>
      <c r="G14" s="159"/>
      <c r="H14" s="159"/>
      <c r="I14" s="160"/>
      <c r="J14" s="160"/>
      <c r="K14" s="160"/>
      <c r="L14" s="160"/>
      <c r="M14" s="160"/>
      <c r="N14" s="160"/>
      <c r="O14" s="160"/>
      <c r="P14" s="160"/>
      <c r="Q14" s="10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61" t="s">
        <v>61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31" ht="79.5" customHeight="1" x14ac:dyDescent="0.25">
      <c r="A17" s="174" t="s">
        <v>67</v>
      </c>
      <c r="B17" s="174"/>
      <c r="C17" s="174"/>
      <c r="D17" s="174"/>
      <c r="E17" s="174"/>
      <c r="F17" s="174"/>
      <c r="G17" s="174"/>
      <c r="H17" s="174"/>
      <c r="K17" s="29"/>
      <c r="L17" s="29"/>
    </row>
    <row r="18" spans="1:31" ht="67.5" customHeight="1" x14ac:dyDescent="0.25">
      <c r="A18" s="61" t="s">
        <v>0</v>
      </c>
      <c r="B18" s="1" t="s">
        <v>66</v>
      </c>
      <c r="C18" s="176" t="s">
        <v>48</v>
      </c>
      <c r="D18" s="177"/>
      <c r="E18" s="178"/>
      <c r="F18" s="111" t="s">
        <v>49</v>
      </c>
      <c r="G18" s="111"/>
      <c r="H18" s="111"/>
      <c r="J18"/>
      <c r="K18"/>
      <c r="L18" s="7"/>
      <c r="M18" s="23"/>
      <c r="N18" s="10"/>
      <c r="O18" s="23"/>
      <c r="P18" s="29"/>
      <c r="Q18" s="23"/>
    </row>
    <row r="19" spans="1:31" ht="15" customHeight="1" x14ac:dyDescent="0.25">
      <c r="A19" s="62">
        <v>1</v>
      </c>
      <c r="B19" s="44">
        <v>2</v>
      </c>
      <c r="C19" s="176">
        <v>3</v>
      </c>
      <c r="D19" s="177"/>
      <c r="E19" s="178"/>
      <c r="F19" s="154">
        <v>4</v>
      </c>
      <c r="G19" s="155"/>
      <c r="H19" s="156"/>
      <c r="J19" s="47"/>
      <c r="K19" s="5"/>
      <c r="L19" s="47"/>
      <c r="M19" s="5"/>
      <c r="N19" s="47"/>
      <c r="O19" s="5"/>
      <c r="P19" s="47"/>
      <c r="Q19" s="5"/>
      <c r="R19" s="47"/>
    </row>
    <row r="20" spans="1:31" ht="90.75" customHeight="1" x14ac:dyDescent="0.25">
      <c r="A20" s="43">
        <v>1</v>
      </c>
      <c r="B20" s="42" t="s">
        <v>68</v>
      </c>
      <c r="C20" s="175">
        <v>3258.03</v>
      </c>
      <c r="D20" s="175"/>
      <c r="E20" s="175"/>
      <c r="F20" s="175">
        <f>т2!P46+т3!P15+т4!K26+т5!K25</f>
        <v>3258.03</v>
      </c>
      <c r="G20" s="175"/>
      <c r="H20" s="175"/>
      <c r="J20" s="47"/>
      <c r="K20" s="5"/>
      <c r="L20" s="29"/>
      <c r="M20" s="29"/>
      <c r="P20" s="69">
        <v>106.2</v>
      </c>
      <c r="Q20" s="69">
        <v>105.1</v>
      </c>
      <c r="R20" s="69">
        <v>104.8</v>
      </c>
      <c r="S20" s="69">
        <v>104.7</v>
      </c>
      <c r="T20" s="69">
        <v>104.7</v>
      </c>
    </row>
    <row r="21" spans="1:31" x14ac:dyDescent="0.25">
      <c r="A21" s="43">
        <v>2</v>
      </c>
      <c r="B21" s="2" t="s">
        <v>193</v>
      </c>
      <c r="C21" s="173">
        <v>651.60600000000011</v>
      </c>
      <c r="D21" s="173"/>
      <c r="E21" s="173"/>
      <c r="F21" s="173">
        <f>F20*0.2</f>
        <v>651.60600000000011</v>
      </c>
      <c r="G21" s="173"/>
      <c r="H21" s="173"/>
      <c r="J21" s="47"/>
      <c r="K21" s="30"/>
      <c r="L21" s="69"/>
      <c r="M21" s="69"/>
      <c r="N21" s="70">
        <v>2018</v>
      </c>
      <c r="O21" s="70">
        <v>2019</v>
      </c>
      <c r="P21" s="70">
        <v>2020</v>
      </c>
      <c r="Q21" s="30">
        <v>2021</v>
      </c>
      <c r="R21" s="69">
        <v>2022</v>
      </c>
      <c r="S21" s="69">
        <v>2023</v>
      </c>
      <c r="T21" s="70">
        <v>2024</v>
      </c>
      <c r="U21" s="70">
        <v>2025</v>
      </c>
      <c r="V21" s="70">
        <v>2026</v>
      </c>
      <c r="W21" s="30">
        <v>2027</v>
      </c>
      <c r="X21" s="69">
        <v>2028</v>
      </c>
      <c r="Y21" s="69">
        <v>2029</v>
      </c>
      <c r="Z21" s="70">
        <v>2030</v>
      </c>
    </row>
    <row r="22" spans="1:31" ht="112.5" customHeight="1" x14ac:dyDescent="0.25">
      <c r="A22" s="43">
        <v>3</v>
      </c>
      <c r="B22" s="2" t="s">
        <v>125</v>
      </c>
      <c r="C22" s="173">
        <v>3909.6360000000004</v>
      </c>
      <c r="D22" s="173"/>
      <c r="E22" s="173"/>
      <c r="F22" s="173">
        <f>F20+F21</f>
        <v>3909.6360000000004</v>
      </c>
      <c r="G22" s="173"/>
      <c r="H22" s="173"/>
      <c r="I22" s="97">
        <f>F22/1000</f>
        <v>3.9096360000000003</v>
      </c>
      <c r="J22" s="47"/>
      <c r="K22" s="85"/>
      <c r="L22" s="85"/>
      <c r="M22" s="85"/>
      <c r="N22" s="85">
        <v>105.3</v>
      </c>
      <c r="O22" s="85">
        <v>106.8</v>
      </c>
      <c r="P22" s="69">
        <v>105.6</v>
      </c>
      <c r="Q22" s="69">
        <v>104.9</v>
      </c>
      <c r="R22" s="69">
        <v>113.9</v>
      </c>
      <c r="S22" s="69">
        <v>105.9</v>
      </c>
      <c r="T22" s="69">
        <v>105.3</v>
      </c>
      <c r="U22" s="69">
        <v>104.8</v>
      </c>
      <c r="V22" s="69">
        <v>104.7</v>
      </c>
      <c r="W22" s="69">
        <v>104.7</v>
      </c>
      <c r="X22" s="69">
        <v>104.7</v>
      </c>
      <c r="Y22" s="69">
        <v>104.7</v>
      </c>
      <c r="Z22" s="69">
        <v>104.7</v>
      </c>
      <c r="AE22" s="103"/>
    </row>
    <row r="23" spans="1:31" ht="53.25" customHeight="1" x14ac:dyDescent="0.25">
      <c r="A23" s="43" t="s">
        <v>150</v>
      </c>
      <c r="B23" s="54" t="s">
        <v>70</v>
      </c>
      <c r="C23" s="170">
        <f>F23</f>
        <v>5711.1745062153259</v>
      </c>
      <c r="D23" s="171"/>
      <c r="E23" s="172"/>
      <c r="F23" s="170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5711.1745062153259</v>
      </c>
      <c r="G23" s="171"/>
      <c r="H23" s="172"/>
      <c r="I23" s="97">
        <f>F23/1000</f>
        <v>5.7111745062153263</v>
      </c>
      <c r="J23" s="47"/>
      <c r="K23" s="5"/>
      <c r="L23" s="29"/>
      <c r="M23" s="29"/>
      <c r="AE23" s="103"/>
    </row>
    <row r="24" spans="1:31" ht="69" customHeight="1" x14ac:dyDescent="0.25">
      <c r="A24" s="43" t="s">
        <v>151</v>
      </c>
      <c r="B24" s="45" t="s">
        <v>126</v>
      </c>
      <c r="C24" s="170">
        <f t="shared" ref="C24:C26" si="0">F24</f>
        <v>0</v>
      </c>
      <c r="D24" s="171"/>
      <c r="E24" s="172"/>
      <c r="F24" s="167">
        <v>0</v>
      </c>
      <c r="G24" s="168"/>
      <c r="H24" s="169"/>
      <c r="I24" s="6"/>
      <c r="J24" s="6"/>
      <c r="K24" s="29"/>
      <c r="L24" s="29" t="s">
        <v>62</v>
      </c>
    </row>
    <row r="25" spans="1:31" ht="53.25" customHeight="1" x14ac:dyDescent="0.25">
      <c r="A25" s="43" t="s">
        <v>152</v>
      </c>
      <c r="B25" s="45" t="s">
        <v>149</v>
      </c>
      <c r="C25" s="170">
        <f t="shared" si="0"/>
        <v>3909.6360000000004</v>
      </c>
      <c r="D25" s="171"/>
      <c r="E25" s="172"/>
      <c r="F25" s="167">
        <f>F22-F24</f>
        <v>3909.6360000000004</v>
      </c>
      <c r="G25" s="168"/>
      <c r="H25" s="169"/>
      <c r="I25" s="71"/>
      <c r="J25" s="72"/>
      <c r="K25" s="29"/>
      <c r="L25" s="29"/>
    </row>
    <row r="26" spans="1:31" ht="84" customHeight="1" x14ac:dyDescent="0.25">
      <c r="A26" s="43" t="s">
        <v>148</v>
      </c>
      <c r="B26" s="45" t="s">
        <v>69</v>
      </c>
      <c r="C26" s="170">
        <f t="shared" si="0"/>
        <v>3890.2892696705908</v>
      </c>
      <c r="D26" s="171"/>
      <c r="E26" s="172"/>
      <c r="F26" s="167">
        <f>SUM(F27:H33)</f>
        <v>3890.2892696705908</v>
      </c>
      <c r="G26" s="168"/>
      <c r="H26" s="169"/>
      <c r="I26" s="71"/>
      <c r="J26" s="6"/>
      <c r="K26" s="73"/>
      <c r="L26" s="73"/>
    </row>
    <row r="27" spans="1:31" x14ac:dyDescent="0.25">
      <c r="A27" s="43" t="s">
        <v>63</v>
      </c>
      <c r="B27" s="74" t="s">
        <v>163</v>
      </c>
      <c r="C27" s="167">
        <v>0</v>
      </c>
      <c r="D27" s="168"/>
      <c r="E27" s="169"/>
      <c r="F27" s="167">
        <v>0</v>
      </c>
      <c r="G27" s="168"/>
      <c r="H27" s="169"/>
      <c r="I27" s="6"/>
      <c r="J27" s="6"/>
    </row>
    <row r="28" spans="1:31" x14ac:dyDescent="0.25">
      <c r="A28" s="43" t="s">
        <v>64</v>
      </c>
      <c r="B28" s="74" t="s">
        <v>164</v>
      </c>
      <c r="C28" s="167">
        <v>0</v>
      </c>
      <c r="D28" s="168"/>
      <c r="E28" s="169"/>
      <c r="F28" s="167">
        <v>0</v>
      </c>
      <c r="G28" s="168"/>
      <c r="H28" s="169"/>
      <c r="I28" s="6"/>
      <c r="J28" s="6"/>
    </row>
    <row r="29" spans="1:31" x14ac:dyDescent="0.25">
      <c r="A29" s="43" t="s">
        <v>71</v>
      </c>
      <c r="B29" s="74" t="s">
        <v>165</v>
      </c>
      <c r="C29" s="167">
        <v>0</v>
      </c>
      <c r="D29" s="168"/>
      <c r="E29" s="169"/>
      <c r="F29" s="167">
        <v>0</v>
      </c>
      <c r="G29" s="168"/>
      <c r="H29" s="169"/>
      <c r="I29" s="6"/>
      <c r="J29" s="6"/>
    </row>
    <row r="30" spans="1:31" x14ac:dyDescent="0.25">
      <c r="A30" s="43" t="s">
        <v>169</v>
      </c>
      <c r="B30" s="74" t="s">
        <v>173</v>
      </c>
      <c r="C30" s="167">
        <v>0</v>
      </c>
      <c r="D30" s="168"/>
      <c r="E30" s="169"/>
      <c r="F30" s="167">
        <v>0</v>
      </c>
      <c r="G30" s="168"/>
      <c r="H30" s="169"/>
      <c r="I30" s="6"/>
      <c r="J30" s="6"/>
    </row>
    <row r="31" spans="1:31" x14ac:dyDescent="0.25">
      <c r="A31" s="43" t="s">
        <v>170</v>
      </c>
      <c r="B31" s="74" t="s">
        <v>174</v>
      </c>
      <c r="C31" s="167">
        <v>0</v>
      </c>
      <c r="D31" s="168"/>
      <c r="E31" s="169"/>
      <c r="F31" s="167">
        <v>0</v>
      </c>
      <c r="G31" s="168"/>
      <c r="H31" s="169"/>
      <c r="I31" s="6"/>
      <c r="J31" s="6"/>
    </row>
    <row r="32" spans="1:31" x14ac:dyDescent="0.25">
      <c r="A32" s="43" t="s">
        <v>171</v>
      </c>
      <c r="B32" s="74" t="s">
        <v>175</v>
      </c>
      <c r="C32" s="167">
        <f>F32</f>
        <v>3890.2892696705908</v>
      </c>
      <c r="D32" s="168"/>
      <c r="E32" s="169"/>
      <c r="F32" s="167">
        <v>3890.2892696705908</v>
      </c>
      <c r="G32" s="168"/>
      <c r="H32" s="169"/>
      <c r="I32" s="6"/>
      <c r="J32" s="6"/>
    </row>
    <row r="33" spans="1:18" x14ac:dyDescent="0.25">
      <c r="A33" s="43" t="s">
        <v>172</v>
      </c>
      <c r="B33" s="74" t="s">
        <v>176</v>
      </c>
      <c r="C33" s="167">
        <v>0</v>
      </c>
      <c r="D33" s="168"/>
      <c r="E33" s="169"/>
      <c r="F33" s="167">
        <v>0</v>
      </c>
      <c r="G33" s="168"/>
      <c r="H33" s="169"/>
      <c r="I33" s="6"/>
      <c r="J33" s="6"/>
    </row>
    <row r="34" spans="1:18" ht="63.75" x14ac:dyDescent="0.25">
      <c r="A34" s="43" t="s">
        <v>177</v>
      </c>
      <c r="B34" s="75" t="s">
        <v>178</v>
      </c>
      <c r="C34" s="166">
        <f>F34</f>
        <v>5.7111745062153263</v>
      </c>
      <c r="D34" s="166"/>
      <c r="E34" s="166"/>
      <c r="F34" s="166">
        <f>F23/1000</f>
        <v>5.7111745062153263</v>
      </c>
      <c r="G34" s="166"/>
      <c r="H34" s="166"/>
      <c r="I34" s="76"/>
      <c r="J34" s="82">
        <f>F23/1000</f>
        <v>5.7111745062153263</v>
      </c>
    </row>
    <row r="35" spans="1:18" x14ac:dyDescent="0.25">
      <c r="A35" s="77"/>
      <c r="B35" s="78"/>
      <c r="C35" s="78"/>
      <c r="D35" s="79"/>
      <c r="E35" s="79"/>
      <c r="F35" s="80"/>
      <c r="G35" s="80"/>
      <c r="H35" s="80"/>
      <c r="I35" s="81"/>
      <c r="J35" s="81"/>
    </row>
    <row r="36" spans="1:18" x14ac:dyDescent="0.25">
      <c r="A36" s="48" t="s">
        <v>179</v>
      </c>
      <c r="H36" s="23" t="s">
        <v>180</v>
      </c>
      <c r="L36" s="48"/>
      <c r="M36" s="48"/>
      <c r="N36" s="48"/>
      <c r="O36" s="48"/>
      <c r="P36" s="48"/>
      <c r="R36" s="5"/>
    </row>
    <row r="37" spans="1:18" ht="36" customHeight="1" x14ac:dyDescent="0.25">
      <c r="A37" s="48" t="s">
        <v>181</v>
      </c>
      <c r="J37" s="112"/>
      <c r="K37" s="112"/>
      <c r="L37" s="112"/>
      <c r="M37" s="112"/>
      <c r="N37" s="112"/>
      <c r="O37" s="112"/>
      <c r="P37" s="112"/>
      <c r="R37" s="5"/>
    </row>
    <row r="38" spans="1:18" ht="31.5" customHeight="1" x14ac:dyDescent="0.25">
      <c r="I38" s="47" t="s">
        <v>62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12"/>
      <c r="B40" s="112"/>
      <c r="C40" s="112"/>
      <c r="D40" s="112"/>
      <c r="E40" s="112"/>
      <c r="F40" s="112"/>
      <c r="G40" s="112"/>
      <c r="H40" s="112"/>
    </row>
    <row r="41" spans="1:18" ht="41.25" customHeight="1" x14ac:dyDescent="0.25">
      <c r="A41" s="138" t="s">
        <v>133</v>
      </c>
      <c r="B41" s="138"/>
      <c r="C41" s="138"/>
      <c r="D41" s="138"/>
      <c r="E41" s="138"/>
      <c r="F41" s="138"/>
      <c r="G41" s="138"/>
      <c r="H41" s="138"/>
    </row>
    <row r="42" spans="1:18" ht="38.25" customHeight="1" x14ac:dyDescent="0.25">
      <c r="A42" s="139" t="s">
        <v>130</v>
      </c>
      <c r="B42" s="139"/>
      <c r="C42" s="139"/>
      <c r="D42" s="139"/>
      <c r="E42" s="139"/>
      <c r="F42" s="139"/>
      <c r="G42" s="139"/>
      <c r="H42" s="139"/>
      <c r="I42"/>
    </row>
    <row r="43" spans="1:18" ht="18.75" customHeight="1" x14ac:dyDescent="0.25">
      <c r="A43" s="139" t="s">
        <v>131</v>
      </c>
      <c r="B43" s="139"/>
      <c r="C43" s="139"/>
      <c r="D43" s="139"/>
      <c r="E43" s="139"/>
      <c r="F43" s="139"/>
      <c r="G43" s="139"/>
      <c r="H43" s="139"/>
    </row>
    <row r="44" spans="1:18" ht="217.5" customHeight="1" x14ac:dyDescent="0.25">
      <c r="A44" s="139" t="s">
        <v>132</v>
      </c>
      <c r="B44" s="139"/>
      <c r="C44" s="139"/>
      <c r="D44" s="139"/>
      <c r="E44" s="139"/>
      <c r="F44" s="139"/>
      <c r="G44" s="139"/>
      <c r="H44" s="139"/>
    </row>
    <row r="45" spans="1:18" ht="53.25" customHeight="1" x14ac:dyDescent="0.25">
      <c r="A45" s="104"/>
      <c r="B45" s="105"/>
      <c r="C45" s="105"/>
      <c r="D45" s="105"/>
      <c r="E45" s="105"/>
      <c r="F45" s="105"/>
      <c r="G45" s="105"/>
      <c r="H45" s="105"/>
    </row>
    <row r="46" spans="1:18" x14ac:dyDescent="0.25">
      <c r="A46" s="106"/>
      <c r="B46" s="106"/>
      <c r="C46" s="106"/>
      <c r="D46" s="106"/>
      <c r="E46" s="106"/>
      <c r="F46" s="106"/>
      <c r="G46" s="106"/>
      <c r="H46" s="106"/>
    </row>
    <row r="47" spans="1:18" x14ac:dyDescent="0.25">
      <c r="B47"/>
      <c r="C47"/>
    </row>
    <row r="51" spans="2:3" x14ac:dyDescent="0.25">
      <c r="B51"/>
      <c r="C51"/>
    </row>
  </sheetData>
  <mergeCells count="65">
    <mergeCell ref="A17:H17"/>
    <mergeCell ref="F18:H18"/>
    <mergeCell ref="F20:H20"/>
    <mergeCell ref="F21:H21"/>
    <mergeCell ref="C20:E20"/>
    <mergeCell ref="C21:E21"/>
    <mergeCell ref="C18:E18"/>
    <mergeCell ref="C19:E19"/>
    <mergeCell ref="F19:H19"/>
    <mergeCell ref="F22:H22"/>
    <mergeCell ref="F23:H23"/>
    <mergeCell ref="F24:H24"/>
    <mergeCell ref="C22:E22"/>
    <mergeCell ref="C23:E23"/>
    <mergeCell ref="C24:E24"/>
    <mergeCell ref="F25:H25"/>
    <mergeCell ref="F26:H26"/>
    <mergeCell ref="F27:H27"/>
    <mergeCell ref="C25:E25"/>
    <mergeCell ref="C26:E26"/>
    <mergeCell ref="C27:E27"/>
    <mergeCell ref="F28:H28"/>
    <mergeCell ref="F29:H29"/>
    <mergeCell ref="F30:H30"/>
    <mergeCell ref="C28:E28"/>
    <mergeCell ref="C29:E29"/>
    <mergeCell ref="C30:E30"/>
    <mergeCell ref="F31:H31"/>
    <mergeCell ref="F32:H32"/>
    <mergeCell ref="F33:H33"/>
    <mergeCell ref="C31:E31"/>
    <mergeCell ref="C32:E32"/>
    <mergeCell ref="C33:E33"/>
    <mergeCell ref="F34:H34"/>
    <mergeCell ref="A45:H45"/>
    <mergeCell ref="A46:H46"/>
    <mergeCell ref="A44:H44"/>
    <mergeCell ref="C34:E34"/>
    <mergeCell ref="J37:P37"/>
    <mergeCell ref="A40:H40"/>
    <mergeCell ref="A41:H41"/>
    <mergeCell ref="A42:H42"/>
    <mergeCell ref="A43:H43"/>
    <mergeCell ref="A4:H4"/>
    <mergeCell ref="A6:H6"/>
    <mergeCell ref="I6:P6"/>
    <mergeCell ref="A7:H7"/>
    <mergeCell ref="I7:P7"/>
    <mergeCell ref="A5:Q5"/>
    <mergeCell ref="A8:H8"/>
    <mergeCell ref="I8:P8"/>
    <mergeCell ref="A9:H9"/>
    <mergeCell ref="I9:P9"/>
    <mergeCell ref="A10:H10"/>
    <mergeCell ref="I10:P10"/>
    <mergeCell ref="A14:H14"/>
    <mergeCell ref="I14:P14"/>
    <mergeCell ref="A15:H15"/>
    <mergeCell ref="I15:P15"/>
    <mergeCell ref="A11:H11"/>
    <mergeCell ref="I11:P11"/>
    <mergeCell ref="A12:H12"/>
    <mergeCell ref="I12:P12"/>
    <mergeCell ref="A13:H13"/>
    <mergeCell ref="I13:P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2023-02-24T11:14:15Z</dcterms:modified>
</cp:coreProperties>
</file>