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6557ACC5-59F0-4E86-9808-C4DCE01571D7}"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G23" i="57" l="1"/>
  <c r="F23" i="57"/>
  <c r="C30" i="57"/>
  <c r="C24" i="57" s="1"/>
  <c r="E34" i="57"/>
  <c r="H33" i="57"/>
  <c r="H34" i="57"/>
  <c r="H41" i="57"/>
  <c r="E23" i="57"/>
  <c r="E41" i="57"/>
  <c r="C101" i="58"/>
  <c r="D101" i="58" s="1"/>
  <c r="E101" i="58" s="1"/>
  <c r="F101" i="58" s="1"/>
  <c r="H23" i="57" l="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B81" i="58"/>
  <c r="H24" i="57"/>
  <c r="H30" i="57"/>
  <c r="B24" i="58"/>
  <c r="E33" i="57"/>
  <c r="H32" i="57"/>
  <c r="E32" i="57"/>
  <c r="H31" i="57"/>
  <c r="E31" i="57"/>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E30" i="57"/>
  <c r="Z61" i="58"/>
  <c r="T60" i="58"/>
  <c r="B25" i="53"/>
  <c r="B70" i="58" l="1"/>
  <c r="B71" i="58" s="1"/>
  <c r="D65" i="58"/>
  <c r="D59" i="58" s="1"/>
  <c r="D66" i="58" s="1"/>
  <c r="Z60" i="58"/>
  <c r="B78" i="58"/>
  <c r="C49" i="7"/>
  <c r="B72" i="58" l="1"/>
  <c r="L33" i="57"/>
  <c r="C52" i="57"/>
  <c r="C49" i="57"/>
  <c r="E24" i="57"/>
  <c r="E52" i="57" l="1"/>
  <c r="H52" i="57"/>
  <c r="E49" i="57"/>
  <c r="H49" i="57"/>
  <c r="AC49" i="57"/>
  <c r="B27" i="53"/>
  <c r="C27" i="57"/>
  <c r="C48" i="7"/>
  <c r="C56" i="57"/>
  <c r="C63" i="57"/>
  <c r="B97" i="53"/>
  <c r="E27" i="57" l="1"/>
  <c r="H27" i="57"/>
  <c r="E63" i="57"/>
  <c r="H63" i="57"/>
  <c r="E56" i="57"/>
  <c r="H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M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F59" i="58"/>
  <c r="F66" i="58" s="1"/>
  <c r="F68" i="58" s="1"/>
  <c r="F76" i="58"/>
  <c r="G67" i="58"/>
  <c r="B87" i="58"/>
  <c r="B90" i="58" s="1"/>
  <c r="E70" i="58"/>
  <c r="E75" i="58"/>
  <c r="C72" i="58"/>
  <c r="C78" i="58"/>
  <c r="C83" i="58" s="1"/>
  <c r="A5" i="53"/>
  <c r="I79" i="58" l="1"/>
  <c r="D78" i="58"/>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E35" i="57" l="1"/>
  <c r="H35" i="57"/>
  <c r="E39" i="57"/>
  <c r="H39" i="57"/>
  <c r="E44" i="57"/>
  <c r="H44" i="57"/>
  <c r="E61" i="57"/>
  <c r="H61" i="57"/>
  <c r="E29" i="57"/>
  <c r="H29" i="57"/>
  <c r="E54" i="57"/>
  <c r="H54" i="57"/>
  <c r="E50" i="57"/>
  <c r="H50" i="57"/>
  <c r="E43" i="57"/>
  <c r="H43" i="57"/>
  <c r="E47" i="57"/>
  <c r="H47" i="57"/>
  <c r="E64" i="57"/>
  <c r="H64" i="57"/>
  <c r="E40" i="57"/>
  <c r="H40" i="57"/>
  <c r="E48" i="57"/>
  <c r="H48" i="57"/>
  <c r="E57" i="57"/>
  <c r="H57" i="57"/>
  <c r="E58" i="57"/>
  <c r="H58" i="57"/>
  <c r="E26" i="57"/>
  <c r="H26" i="57"/>
  <c r="E46" i="57"/>
  <c r="H46" i="57"/>
  <c r="E51" i="57"/>
  <c r="H51" i="57"/>
  <c r="E36" i="57"/>
  <c r="H36" i="57"/>
  <c r="E53" i="57"/>
  <c r="H53" i="57"/>
  <c r="E25" i="57"/>
  <c r="H25" i="57"/>
  <c r="E37" i="57"/>
  <c r="H37" i="57"/>
  <c r="E45" i="57"/>
  <c r="H45" i="57"/>
  <c r="E42" i="57"/>
  <c r="H42" i="57"/>
  <c r="E59" i="57"/>
  <c r="H59" i="57"/>
  <c r="E60" i="57"/>
  <c r="H60" i="57"/>
  <c r="E28" i="57"/>
  <c r="H28" i="57"/>
  <c r="E62" i="57"/>
  <c r="H62" i="57"/>
  <c r="E38" i="57"/>
  <c r="H38" i="57"/>
  <c r="E55" i="57"/>
  <c r="H55" i="57"/>
  <c r="K59" i="58"/>
  <c r="K66" i="58" s="1"/>
  <c r="H78" i="58"/>
  <c r="H83" i="58" s="1"/>
  <c r="H86" i="58" s="1"/>
  <c r="K76" i="58"/>
  <c r="L67" i="58"/>
  <c r="K68" i="58"/>
  <c r="I72" i="58"/>
  <c r="F86" i="58"/>
  <c r="G88" i="58"/>
  <c r="F88" i="58"/>
  <c r="F84" i="58"/>
  <c r="F89" i="58" s="1"/>
  <c r="G84" i="58"/>
  <c r="J75" i="58"/>
  <c r="J70" i="58"/>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L35" i="57"/>
  <c r="AB35" i="57" s="1"/>
  <c r="L39" i="57"/>
  <c r="L44" i="57"/>
  <c r="AB44" i="57" s="1"/>
  <c r="L61" i="57"/>
  <c r="L29" i="57"/>
  <c r="L54" i="57"/>
  <c r="L50" i="57"/>
  <c r="AB50" i="57" s="1"/>
  <c r="L43" i="57"/>
  <c r="L47" i="57"/>
  <c r="L64" i="57"/>
  <c r="L40" i="57"/>
  <c r="L48" i="57"/>
  <c r="L57" i="57"/>
  <c r="L58" i="57"/>
  <c r="L26" i="57"/>
  <c r="L46" i="57"/>
  <c r="L51" i="57"/>
  <c r="AB51" i="57" s="1"/>
  <c r="L36" i="57"/>
  <c r="L53" i="57"/>
  <c r="AB53" i="57" s="1"/>
  <c r="L25" i="57"/>
  <c r="L37" i="57"/>
  <c r="L45" i="57"/>
  <c r="L42" i="57"/>
  <c r="AB42" i="57" s="1"/>
  <c r="L59" i="57"/>
  <c r="L60" i="57"/>
  <c r="L28" i="57"/>
  <c r="L62" i="57"/>
  <c r="L38" i="57"/>
  <c r="L55" i="57"/>
  <c r="F24" i="15"/>
  <c r="C52" i="15"/>
  <c r="E52" i="15" s="1"/>
  <c r="F52" i="15"/>
  <c r="AB38" i="57" l="1"/>
  <c r="AB59" i="57"/>
  <c r="AB25" i="57"/>
  <c r="AB43" i="57"/>
  <c r="I78" i="58"/>
  <c r="I83" i="58" s="1"/>
  <c r="I86" i="58" s="1"/>
  <c r="I87" i="58" s="1"/>
  <c r="H84" i="58"/>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F87" i="58"/>
  <c r="F90" i="58" s="1"/>
  <c r="G87" i="58"/>
  <c r="AB55" i="57"/>
  <c r="AB62" i="57"/>
  <c r="AB45" i="57"/>
  <c r="J71" i="58"/>
  <c r="H89" i="58"/>
  <c r="K70" i="58"/>
  <c r="K75" i="58"/>
  <c r="B22" i="53"/>
  <c r="A15" i="53"/>
  <c r="B21" i="53" s="1"/>
  <c r="A12" i="53"/>
  <c r="A9" i="53"/>
  <c r="B60" i="53"/>
  <c r="B83" i="53"/>
  <c r="B82" i="53" s="1"/>
  <c r="B81" i="53"/>
  <c r="B80" i="53" s="1"/>
  <c r="B58" i="53"/>
  <c r="B41" i="53"/>
  <c r="B32" i="53"/>
  <c r="B72" i="53"/>
  <c r="J78" i="58" l="1"/>
  <c r="J83" i="58" s="1"/>
  <c r="J86" i="58" s="1"/>
  <c r="I89" i="58"/>
  <c r="G90" i="58"/>
  <c r="M65" i="58"/>
  <c r="M59" i="58" s="1"/>
  <c r="M66" i="58" s="1"/>
  <c r="M68" i="58" s="1"/>
  <c r="J72" i="58"/>
  <c r="H90" i="58"/>
  <c r="L75" i="58"/>
  <c r="L70" i="58"/>
  <c r="K71" i="58"/>
  <c r="I90" i="58"/>
  <c r="M76" i="58"/>
  <c r="N67" i="58"/>
  <c r="B30" i="53"/>
  <c r="B34" i="53"/>
  <c r="B47" i="53"/>
  <c r="B55" i="53"/>
  <c r="B68" i="53"/>
  <c r="B38" i="53"/>
  <c r="B43" i="53"/>
  <c r="B51" i="53"/>
  <c r="B64" i="53"/>
  <c r="J88" i="58" l="1"/>
  <c r="J84" i="58"/>
  <c r="J89" i="58" s="1"/>
  <c r="K78" i="58"/>
  <c r="K83" i="58" s="1"/>
  <c r="K84" i="58" s="1"/>
  <c r="K89" i="58" s="1"/>
  <c r="N65" i="58"/>
  <c r="N59" i="58" s="1"/>
  <c r="N66" i="58" s="1"/>
  <c r="N68" i="58" s="1"/>
  <c r="O67" i="58"/>
  <c r="N76" i="58"/>
  <c r="K86" i="58"/>
  <c r="K87" i="58" s="1"/>
  <c r="K88" i="58"/>
  <c r="L71" i="58"/>
  <c r="L78" i="58" s="1"/>
  <c r="L83" i="58" s="1"/>
  <c r="M70" i="58"/>
  <c r="M71" i="58" s="1"/>
  <c r="M75" i="58"/>
  <c r="K72" i="58"/>
  <c r="J87" i="58"/>
  <c r="J90" i="58" s="1"/>
  <c r="B29" i="53"/>
  <c r="B75" i="53"/>
  <c r="A15" i="12"/>
  <c r="L72" i="58" l="1"/>
  <c r="O65" i="58"/>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W71" i="58"/>
  <c r="W78" i="58" s="1"/>
  <c r="W83" i="58" s="1"/>
  <c r="X70" i="58"/>
  <c r="X75" i="58"/>
  <c r="Y68"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<sst xmlns="http://schemas.openxmlformats.org/spreadsheetml/2006/main" count="1525" uniqueCount="612">
  <si>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</si>
  <si>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</si>
  <si>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</si>
  <si>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</si>
  <si>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</si>
  <si>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</si>
  <si>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</si>
  <si>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</si>
  <si>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</si>
  <si>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</si>
  <si>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</si>
  <si>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</si>
  <si>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</si>
  <si>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</si>
  <si>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</si>
  <si>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</si>
  <si>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</si>
  <si>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</si>
  <si>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</si>
  <si>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</si>
  <si>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</si>
  <si>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</si>
  <si>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</si>
  <si>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</si>
  <si>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</si>
  <si>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</si>
  <si>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</si>
  <si>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</si>
  <si>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</si>
  <si>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</si>
  <si>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</si>
  <si>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</si>
  <si>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</si>
  <si>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</si>
  <si>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</si>
  <si>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</si>
  <si>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</si>
  <si>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</si>
  <si>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</si>
  <si>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</si>
  <si>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</si>
  <si>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</si>
  <si>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</si>
  <si>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</si>
  <si>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</si>
  <si>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</si>
  <si>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</si>
  <si>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</si>
  <si>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</si>
  <si>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</si>
  <si>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</si>
  <si>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</si>
  <si>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</si>
  <si>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</si>
  <si>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</si>
  <si>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</si>
  <si>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</si>
  <si>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</si>
  <si>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</si>
  <si>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</si>
  <si>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</si>
  <si>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</si>
  <si>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</si>
  <si>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</si>
  <si>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</si>
  <si>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</si>
  <si>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</si>
  <si>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</si>
  <si>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</si>
  <si>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</si>
  <si>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</si>
  <si>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</si>
  <si>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</si>
  <si>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</si>
  <si>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</si>
  <si>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</si>
  <si>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</si>
  <si>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</si>
  <si>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</si>
  <si>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</si>
  <si>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</si>
  <si>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</si>
  <si>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</si>
  <si>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</si>
  <si>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</si>
  <si>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</si>
  <si>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</si>
  <si>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</si>
  <si>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</si>
  <si>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</si>
  <si>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</si>
  <si>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</si>
  <si>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</si>
  <si>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</si>
  <si>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</si>
  <si>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</si>
  <si>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</si>
  <si>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</si>
  <si>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</si>
  <si>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</si>
  <si>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</si>
  <si>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</si>
  <si>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</si>
  <si>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</si>
  <si>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</si>
  <si>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</si>
  <si>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</si>
  <si>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</si>
  <si>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</si>
  <si>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</si>
  <si>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</si>
  <si>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</si>
  <si>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</si>
  <si>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</si>
  <si>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</si>
  <si>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</si>
  <si>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</si>
  <si>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</si>
  <si>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</si>
  <si>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</si>
  <si>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</si>
  <si>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</si>
  <si>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</si>
  <si>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</si>
  <si>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</si>
  <si>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</si>
  <si>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</si>
  <si>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</si>
  <si>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</si>
  <si>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</si>
  <si>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</si>
  <si>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</si>
  <si>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</si>
  <si>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</si>
  <si>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</si>
  <si>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</si>
  <si>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</si>
  <si>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</si>
  <si>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</si>
  <si>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</si>
  <si>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</si>
  <si>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</si>
  <si>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</si>
  <si>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</si>
  <si>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</si>
  <si>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</si>
  <si>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</si>
  <si>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</si>
  <si>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</si>
  <si>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</si>
  <si>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</si>
  <si>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</si>
  <si>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</si>
  <si>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</si>
  <si>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</si>
  <si>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</si>
  <si>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</si>
  <si>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</si>
  <si>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</si>
  <si>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</si>
  <si>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</si>
  <si>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</si>
  <si>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</si>
  <si>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</si>
  <si>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</si>
  <si>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</si>
  <si>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</si>
  <si>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</si>
  <si>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</si>
  <si>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</si>
  <si>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</si>
  <si>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</si>
  <si>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</si>
  <si>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</si>
  <si>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</si>
  <si>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</si>
  <si>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</si>
  <si>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</si>
  <si>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</si>
  <si>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</si>
  <si>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</si>
  <si>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</si>
  <si>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</si>
  <si>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</si>
  <si>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</si>
  <si>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</si>
  <si>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</si>
  <si>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</si>
  <si>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</si>
  <si>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</si>
  <si>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</si>
  <si>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</si>
  <si>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</si>
  <si>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</si>
  <si>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</si>
  <si>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</si>
  <si>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</si>
  <si>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</si>
  <si>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</si>
  <si>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</si>
  <si>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</si>
  <si>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</si>
  <si>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</si>
  <si>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</si>
  <si>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</si>
  <si>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</si>
  <si>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</si>
  <si>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</si>
  <si>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</si>
  <si>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</si>
  <si>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</si>
  <si>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</si>
  <si>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</si>
  <si>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</si>
  <si>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</si>
  <si>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</si>
  <si>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</si>
  <si>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</si>
  <si>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</si>
  <si>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</si>
  <si>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</si>
  <si>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</si>
  <si>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</si>
  <si>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</si>
  <si>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</si>
  <si>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</si>
  <si>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</si>
  <si>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</si>
  <si>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</si>
  <si>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</si>
  <si>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</si>
  <si>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</si>
  <si>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</si>
  <si>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</si>
  <si>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</si>
  <si>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</si>
  <si>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</si>
  <si>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</si>
  <si>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</si>
  <si>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</si>
  <si>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</si>
  <si>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</si>
  <si>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</si>
  <si>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</si>
  <si>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</si>
  <si>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</si>
  <si>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</si>
  <si>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</si>
  <si>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</si>
  <si>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</si>
  <si>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</si>
  <si>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</si>
  <si>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</si>
  <si>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</si>
  <si>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</si>
  <si>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</si>
  <si>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</si>
  <si>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</si>
  <si>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</si>
  <si>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</si>
  <si>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</si>
  <si>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</si>
  <si>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</si>
  <si>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</si>
  <si>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</si>
  <si>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</si>
  <si>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</si>
  <si>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</si>
  <si>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</si>
  <si>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</si>
  <si>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</si>
  <si>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</si>
  <si>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</si>
  <si>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</si>
  <si>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</si>
  <si>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</si>
  <si>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</si>
  <si>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</si>
  <si>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</si>
  <si>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</si>
  <si>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</si>
  <si>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</si>
  <si>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</si>
  <si>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</si>
  <si>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</si>
  <si>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</si>
  <si>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</si>
  <si>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</si>
  <si>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</si>
  <si>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</si>
  <si>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</si>
  <si>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</si>
  <si>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</si>
  <si>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</si>
  <si>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</si>
  <si>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</si>
  <si>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</si>
  <si>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</si>
  <si>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</si>
  <si>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</si>
  <si>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</si>
  <si>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</si>
  <si>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</si>
  <si>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</si>
  <si>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</si>
  <si>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</si>
  <si>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</si>
  <si>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</si>
  <si>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</si>
  <si>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</si>
  <si>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</si>
  <si>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</si>
  <si>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</si>
  <si>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</si>
  <si>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</si>
  <si>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</si>
  <si>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</si>
  <si>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</si>
  <si>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</si>
  <si>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</si>
  <si>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</si>
  <si>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</si>
  <si>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</si>
  <si>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</si>
  <si>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</si>
  <si>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</si>
  <si>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</si>
  <si>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</si>
  <si>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</si>
  <si>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</si>
  <si>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</si>
  <si>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</si>
  <si>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</si>
  <si>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</si>
  <si>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</si>
  <si>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</si>
  <si>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</si>
  <si>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</si>
  <si>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</si>
  <si>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</si>
  <si>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</si>
  <si>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</si>
  <si>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</si>
  <si>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</si>
  <si>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</si>
  <si>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</si>
  <si>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</si>
  <si>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</si>
  <si>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</si>
  <si>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</si>
  <si>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</si>
  <si>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</si>
  <si>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</si>
  <si>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</si>
  <si>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</si>
  <si>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</si>
  <si>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</si>
  <si>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</si>
  <si>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</si>
  <si>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</si>
  <si>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</si>
  <si>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</si>
  <si>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</si>
  <si>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</si>
  <si>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</si>
  <si>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</si>
  <si>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</si>
  <si>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</si>
  <si>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</si>
  <si>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</si>
  <si>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</si>
  <si>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</si>
  <si>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</si>
  <si>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</si>
  <si>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</si>
  <si>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</si>
  <si>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</si>
  <si>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</si>
  <si>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</si>
  <si>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</si>
  <si>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</si>
  <si>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</si>
  <si>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</si>
  <si>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</si>
  <si>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</si>
  <si>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</si>
  <si>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</si>
  <si>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</si>
  <si>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</si>
  <si>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</si>
  <si>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</si>
  <si>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</si>
  <si>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</si>
  <si>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</si>
  <si>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</si>
  <si>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</si>
  <si>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</si>
  <si>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</si>
  <si>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</si>
  <si>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</si>
  <si>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</si>
  <si>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</si>
  <si>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</si>
  <si>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</si>
  <si>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</si>
  <si>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</si>
  <si>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</si>
  <si>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</si>
  <si>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</si>
  <si>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</si>
  <si>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</si>
  <si>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</si>
  <si>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</si>
  <si>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</si>
  <si>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</si>
  <si>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</si>
  <si>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</si>
  <si>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</si>
  <si>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</si>
  <si>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</si>
  <si>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</si>
  <si>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</si>
  <si>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</si>
  <si>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</si>
  <si>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</si>
  <si>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</si>
  <si>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</si>
  <si>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</si>
  <si>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</si>
  <si>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</si>
  <si>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</si>
  <si>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</si>
  <si>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</si>
  <si>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</si>
  <si>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</si>
  <si>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</si>
  <si>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</si>
  <si>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</si>
  <si>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</si>
  <si>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</si>
  <si>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</si>
  <si>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</si>
  <si>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</si>
  <si>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</si>
  <si>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</si>
  <si>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</si>
  <si>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</si>
  <si>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</si>
  <si>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</si>
  <si>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</si>
  <si>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</si>
  <si>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</si>
  <si>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</si>
  <si>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</si>
  <si>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</si>
  <si>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</si>
  <si>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</si>
  <si>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</si>
  <si>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</si>
  <si>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</si>
  <si>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</si>
  <si>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</si>
  <si>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</si>
  <si>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</si>
  <si>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</si>
  <si>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</si>
  <si>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</si>
  <si>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</si>
  <si>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</si>
  <si>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</si>
  <si>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</si>
  <si>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</si>
  <si>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</si>
  <si>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</si>
  <si>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</si>
  <si>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</si>
  <si>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</si>
  <si>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</si>
  <si>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</si>
  <si>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</si>
  <si>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</si>
  <si>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</si>
  <si>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</si>
  <si>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</si>
  <si>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</si>
  <si>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</si>
  <si>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</si>
  <si>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</si>
  <si>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</si>
  <si>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</si>
  <si>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</si>
  <si>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</si>
  <si>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</si>
  <si>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</si>
  <si>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</si>
  <si>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</si>
  <si>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</si>
  <si>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</si>
  <si>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</si>
  <si>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</si>
  <si>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</si>
  <si>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</si>
  <si>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</si>
  <si>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</si>
  <si>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</si>
  <si>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</si>
  <si>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</si>
  <si>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</si>
  <si>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</si>
  <si>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</si>
  <si>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</si>
  <si>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</si>
  <si>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</si>
  <si>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</si>
  <si>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</si>
  <si>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</si>
  <si>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</si>
  <si>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</si>
  <si>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</si>
  <si>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</si>
  <si>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</si>
  <si>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</si>
  <si>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</si>
  <si>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</si>
  <si>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</si>
  <si>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</si>
  <si>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</si>
  <si>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</si>
  <si>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</si>
  <si>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</si>
  <si>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</si>
  <si>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</si>
  <si>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</si>
  <si>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</si>
  <si>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</si>
  <si>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</si>
  <si>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</si>
  <si>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</si>
  <si>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</si>
  <si>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</si>
  <si>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</si>
  <si>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</si>
  <si>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</si>
  <si>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</si>
  <si>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</si>
  <si>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</si>
  <si>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</si>
  <si>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</si>
  <si>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</si>
  <si>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</si>
  <si>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</si>
  <si>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</si>
  <si>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</si>
  <si>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</si>
  <si>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</si>
  <si>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</si>
  <si>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</si>
  <si>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</si>
  <si>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</si>
  <si>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</si>
  <si>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</si>
  <si>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</si>
  <si>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</si>
  <si>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</si>
  <si>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</si>
  <si>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</si>
  <si>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</si>
  <si>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</si>
  <si>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</si>
  <si>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</si>
  <si>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</si>
  <si>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</si>
  <si>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</si>
  <si>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</si>
  <si>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</si>
  <si>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</si>
  <si>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</si>
  <si>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</si>
  <si>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</si>
  <si>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</si>
  <si>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</si>
  <si>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</si>
  <si>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</si>
  <si>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</si>
  <si>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</si>
  <si>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</si>
  <si>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</si>
  <si>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</si>
  <si>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</si>
  <si>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</si>
  <si>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</si>
  <si>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</si>
  <si>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</si>
  <si>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</si>
  <si>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</si>
  <si>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</si>
  <si>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</si>
  <si>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</si>
  <si>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</si>
  <si>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</si>
  <si>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</si>
  <si>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</si>
  <si>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</si>
  <si>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</si>
  <si>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</si>
  <si>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</si>
  <si>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</si>
  <si>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</si>
  <si>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План 2024</t>
  </si>
  <si>
    <t xml:space="preserve"> по состоянию на 01.01.2024</t>
  </si>
  <si>
    <t xml:space="preserve">Реконструкция КЛ 10 кВ от ТП-994 до ТП-996 2 сек.с заменой  кабеля на кабель большего сечения, протяженностью 0,180 км </t>
  </si>
  <si>
    <t>Реконструкция КЛ 10 кВ   от ТП-994 до ТП-996 с заменой  кабеля с бумажной изоляцией на кабель из сшитого полиэтилена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</si>
</sst>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3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0" fontId="42" fillId="0" borderId="68" xfId="2" applyFont="1" applyBorder="1" applyAlignment="1">
      <alignment horizontal="center" vertical="center" wrapText="1"/>
    </xf>
    <xf numFmtId="0" fontId="11" fillId="0" borderId="68" xfId="2"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5" fillId="0" borderId="0" xfId="1" applyFont="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2" fillId="0" borderId="68" xfId="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эфф'!$B$86:$K$86</c:f>
              <c:numCache>
                <c:formatCode>_-* #\ ##0\ _₽_-;\-* #\ ##0\ _₽_-;_-* "-"??\ _₽_-;_-@_-</c:formatCode>
                <c:ptCount val="10"/>
                <c:pt idx="0">
                  <c:v>-1149053.1047139936</c:v>
                </c:pt>
                <c:pt idx="1">
                  <c:v>3752.6416829758141</c:v>
                </c:pt>
                <c:pt idx="2">
                  <c:v>3127.2014024798455</c:v>
                </c:pt>
                <c:pt idx="3">
                  <c:v>2606.0011687331889</c:v>
                </c:pt>
                <c:pt idx="4">
                  <c:v>2171.6676406110041</c:v>
                </c:pt>
                <c:pt idx="5">
                  <c:v>1809.7230338424931</c:v>
                </c:pt>
                <c:pt idx="6">
                  <c:v>1187.4228949795631</c:v>
                </c:pt>
                <c:pt idx="7">
                  <c:v>1256.7521068350716</c:v>
                </c:pt>
                <c:pt idx="8">
                  <c:v>7728.1191144984923</c:v>
                </c:pt>
                <c:pt idx="9">
                  <c:v>872.74451863547176</c:v>
                </c:pt>
              </c:numCache>
            </c:numRef>
          </c:val>
          <c:smooth val="0"/>
          <c:extLst>
            <c:ext xmlns:c16="http://schemas.microsoft.com/office/drawing/2014/chart" uri="{C3380CC4-5D6E-409C-BE32-E72D297353CC}">
              <c16:uniqueId val="{00000000-93B1-43D5-9319-A82F6BDD022B}"/>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 ##0\ _₽_-;\-* #\ ##0\ _₽_-;_-* "-"??\ _₽_-;_-@_-</c:formatCode>
                <c:ptCount val="10"/>
                <c:pt idx="0">
                  <c:v>-1149053.1047139936</c:v>
                </c:pt>
                <c:pt idx="1">
                  <c:v>-1145300.4630310177</c:v>
                </c:pt>
                <c:pt idx="2">
                  <c:v>-1142173.2616285379</c:v>
                </c:pt>
                <c:pt idx="3">
                  <c:v>-1139567.2604598047</c:v>
                </c:pt>
                <c:pt idx="4">
                  <c:v>-1137395.5928191936</c:v>
                </c:pt>
                <c:pt idx="5">
                  <c:v>-1135585.8697853512</c:v>
                </c:pt>
                <c:pt idx="6">
                  <c:v>-1134398.4468903716</c:v>
                </c:pt>
                <c:pt idx="7">
                  <c:v>-1133141.6947835365</c:v>
                </c:pt>
                <c:pt idx="8">
                  <c:v>-1125413.5756690379</c:v>
                </c:pt>
                <c:pt idx="9">
                  <c:v>-1124540.8311504023</c:v>
                </c:pt>
              </c:numCache>
            </c:numRef>
          </c:val>
          <c:smooth val="0"/>
          <c:extLst>
            <c:ext xmlns:c16="http://schemas.microsoft.com/office/drawing/2014/chart" uri="{C3380CC4-5D6E-409C-BE32-E72D297353CC}">
              <c16:uniqueId val="{00000000-3ADE-4540-958A-46CF53BA9873}"/>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55749702-37C1-42D8-B0CC-C5533024595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18" t="s">
        <v>601</v>
      </c>
      <c r="B5" s="318"/>
      <c r="C5" s="318"/>
      <c r="D5" s="115"/>
      <c r="E5" s="115"/>
      <c r="F5" s="115"/>
      <c r="G5" s="115"/>
      <c r="H5" s="115"/>
      <c r="I5" s="115"/>
      <c r="J5" s="115"/>
    </row>
    <row r="6" spans="1:22" s="8" customFormat="1" ht="18.75" x14ac:dyDescent="0.3">
      <c r="A6" s="13"/>
      <c r="H6" s="12"/>
    </row>
    <row r="7" spans="1:22" s="8" customFormat="1" ht="18.75" x14ac:dyDescent="0.2">
      <c r="A7" s="322" t="s">
        <v>6</v>
      </c>
      <c r="B7" s="322"/>
      <c r="C7" s="322"/>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3" t="s">
        <v>572</v>
      </c>
      <c r="B9" s="323"/>
      <c r="C9" s="323"/>
      <c r="D9" s="7"/>
      <c r="E9" s="7"/>
      <c r="F9" s="7"/>
      <c r="G9" s="7"/>
      <c r="H9" s="7"/>
      <c r="I9" s="10"/>
      <c r="J9" s="10"/>
      <c r="K9" s="10"/>
      <c r="L9" s="10"/>
      <c r="M9" s="10"/>
      <c r="N9" s="10"/>
      <c r="O9" s="10"/>
      <c r="P9" s="10"/>
      <c r="Q9" s="10"/>
      <c r="R9" s="10"/>
      <c r="S9" s="10"/>
      <c r="T9" s="10"/>
      <c r="U9" s="10"/>
      <c r="V9" s="10"/>
    </row>
    <row r="10" spans="1:22" s="8" customFormat="1" ht="18.75" x14ac:dyDescent="0.2">
      <c r="A10" s="319" t="s">
        <v>5</v>
      </c>
      <c r="B10" s="319"/>
      <c r="C10" s="319"/>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4" t="s">
        <v>602</v>
      </c>
      <c r="B12" s="324"/>
      <c r="C12" s="324"/>
      <c r="D12" s="7"/>
      <c r="E12" s="7"/>
      <c r="F12" s="7"/>
      <c r="G12" s="7"/>
      <c r="H12" s="7"/>
      <c r="I12" s="10"/>
      <c r="J12" s="10"/>
      <c r="K12" s="10"/>
      <c r="L12" s="10"/>
      <c r="M12" s="10"/>
      <c r="N12" s="10"/>
      <c r="O12" s="10"/>
      <c r="P12" s="10"/>
      <c r="Q12" s="10"/>
      <c r="R12" s="10"/>
      <c r="S12" s="10"/>
      <c r="T12" s="10"/>
      <c r="U12" s="10"/>
      <c r="V12" s="10"/>
    </row>
    <row r="13" spans="1:22" s="8" customFormat="1" ht="18.75" x14ac:dyDescent="0.2">
      <c r="A13" s="325" t="s">
        <v>4</v>
      </c>
      <c r="B13" s="325"/>
      <c r="C13" s="325"/>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6" t="s">
        <v>610</v>
      </c>
      <c r="B15" s="327"/>
      <c r="C15" s="327"/>
      <c r="D15" s="7"/>
      <c r="E15" s="7"/>
      <c r="F15" s="7"/>
      <c r="G15" s="7"/>
      <c r="H15" s="7"/>
      <c r="I15" s="7"/>
      <c r="J15" s="7"/>
      <c r="K15" s="7"/>
      <c r="L15" s="7"/>
      <c r="M15" s="7"/>
      <c r="N15" s="7"/>
      <c r="O15" s="7"/>
      <c r="P15" s="7"/>
      <c r="Q15" s="7"/>
      <c r="R15" s="7"/>
      <c r="S15" s="7"/>
      <c r="T15" s="7"/>
      <c r="U15" s="7"/>
      <c r="V15" s="7"/>
    </row>
    <row r="16" spans="1:22" s="3" customFormat="1" ht="15" customHeight="1" x14ac:dyDescent="0.2">
      <c r="A16" s="319" t="s">
        <v>3</v>
      </c>
      <c r="B16" s="319"/>
      <c r="C16" s="31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0" t="s">
        <v>438</v>
      </c>
      <c r="B18" s="321"/>
      <c r="C18" s="32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5"/>
      <c r="B24" s="316"/>
      <c r="C24" s="317"/>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5"/>
      <c r="B39" s="316"/>
      <c r="C39" s="317"/>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5"/>
      <c r="B47" s="316"/>
      <c r="C47" s="317"/>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322"/>
      <c r="AB6" s="322"/>
      <c r="AC6" s="322"/>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29"/>
      <c r="AC8" s="329"/>
    </row>
    <row r="9" spans="1:29" ht="18.75" customHeight="1"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29" t="str">
        <f>'1. паспорт местоположение'!A12:C12</f>
        <v>O 24-14</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c r="AB11" s="329"/>
      <c r="AC11" s="329"/>
    </row>
    <row r="12" spans="1:29"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2" x14ac:dyDescent="0.25">
      <c r="A18" s="391" t="s">
        <v>423</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20" spans="1:32" ht="33" customHeight="1" x14ac:dyDescent="0.25">
      <c r="A20" s="376" t="s">
        <v>183</v>
      </c>
      <c r="B20" s="376" t="s">
        <v>182</v>
      </c>
      <c r="C20" s="388" t="s">
        <v>181</v>
      </c>
      <c r="D20" s="388"/>
      <c r="E20" s="390" t="s">
        <v>180</v>
      </c>
      <c r="F20" s="390"/>
      <c r="G20" s="396" t="s">
        <v>561</v>
      </c>
      <c r="H20" s="382" t="s">
        <v>551</v>
      </c>
      <c r="I20" s="383"/>
      <c r="J20" s="383"/>
      <c r="K20" s="383"/>
      <c r="L20" s="382" t="s">
        <v>552</v>
      </c>
      <c r="M20" s="383"/>
      <c r="N20" s="383"/>
      <c r="O20" s="383"/>
      <c r="P20" s="382" t="s">
        <v>553</v>
      </c>
      <c r="Q20" s="383"/>
      <c r="R20" s="383"/>
      <c r="S20" s="383"/>
      <c r="T20" s="382" t="s">
        <v>554</v>
      </c>
      <c r="U20" s="383"/>
      <c r="V20" s="383"/>
      <c r="W20" s="383"/>
      <c r="X20" s="382" t="s">
        <v>555</v>
      </c>
      <c r="Y20" s="383"/>
      <c r="Z20" s="383"/>
      <c r="AA20" s="383"/>
      <c r="AB20" s="392" t="s">
        <v>179</v>
      </c>
      <c r="AC20" s="393"/>
      <c r="AD20" s="58"/>
      <c r="AE20" s="58"/>
      <c r="AF20" s="58"/>
    </row>
    <row r="21" spans="1:32" ht="99.75" customHeight="1" x14ac:dyDescent="0.25">
      <c r="A21" s="377"/>
      <c r="B21" s="377"/>
      <c r="C21" s="388"/>
      <c r="D21" s="388"/>
      <c r="E21" s="390"/>
      <c r="F21" s="390"/>
      <c r="G21" s="397"/>
      <c r="H21" s="384" t="s">
        <v>1</v>
      </c>
      <c r="I21" s="384"/>
      <c r="J21" s="384" t="s">
        <v>550</v>
      </c>
      <c r="K21" s="384"/>
      <c r="L21" s="384" t="s">
        <v>1</v>
      </c>
      <c r="M21" s="384"/>
      <c r="N21" s="384" t="s">
        <v>550</v>
      </c>
      <c r="O21" s="384"/>
      <c r="P21" s="384" t="s">
        <v>1</v>
      </c>
      <c r="Q21" s="384"/>
      <c r="R21" s="384" t="s">
        <v>178</v>
      </c>
      <c r="S21" s="384"/>
      <c r="T21" s="384" t="s">
        <v>1</v>
      </c>
      <c r="U21" s="384"/>
      <c r="V21" s="384" t="s">
        <v>178</v>
      </c>
      <c r="W21" s="384"/>
      <c r="X21" s="384" t="s">
        <v>1</v>
      </c>
      <c r="Y21" s="384"/>
      <c r="Z21" s="384" t="s">
        <v>178</v>
      </c>
      <c r="AA21" s="384"/>
      <c r="AB21" s="394"/>
      <c r="AC21" s="395"/>
    </row>
    <row r="22" spans="1:32" ht="89.25" customHeight="1" x14ac:dyDescent="0.25">
      <c r="A22" s="378"/>
      <c r="B22" s="378"/>
      <c r="C22" s="149" t="s">
        <v>1</v>
      </c>
      <c r="D22" s="149" t="s">
        <v>178</v>
      </c>
      <c r="E22" s="155" t="s">
        <v>557</v>
      </c>
      <c r="F22" s="57" t="s">
        <v>562</v>
      </c>
      <c r="G22" s="398"/>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7"/>
      <c r="C66" s="387"/>
      <c r="D66" s="387"/>
      <c r="E66" s="387"/>
      <c r="F66" s="387"/>
      <c r="G66" s="387"/>
      <c r="H66" s="387"/>
      <c r="I66" s="387"/>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7"/>
      <c r="C68" s="387"/>
      <c r="D68" s="387"/>
      <c r="E68" s="387"/>
      <c r="F68" s="387"/>
      <c r="G68" s="387"/>
      <c r="H68" s="387"/>
      <c r="I68" s="387"/>
      <c r="J68" s="46"/>
      <c r="K68" s="46"/>
    </row>
    <row r="70" spans="1:28" ht="36.75" customHeight="1" x14ac:dyDescent="0.25">
      <c r="B70" s="387"/>
      <c r="C70" s="387"/>
      <c r="D70" s="387"/>
      <c r="E70" s="387"/>
      <c r="F70" s="387"/>
      <c r="G70" s="387"/>
      <c r="H70" s="387"/>
      <c r="I70" s="387"/>
      <c r="J70" s="46"/>
      <c r="K70" s="46"/>
    </row>
    <row r="71" spans="1:28" x14ac:dyDescent="0.25">
      <c r="N71" s="47"/>
    </row>
    <row r="72" spans="1:28" ht="51" customHeight="1" x14ac:dyDescent="0.25">
      <c r="B72" s="387"/>
      <c r="C72" s="387"/>
      <c r="D72" s="387"/>
      <c r="E72" s="387"/>
      <c r="F72" s="387"/>
      <c r="G72" s="387"/>
      <c r="H72" s="387"/>
      <c r="I72" s="387"/>
      <c r="J72" s="46"/>
      <c r="K72" s="46"/>
      <c r="N72" s="47"/>
    </row>
    <row r="73" spans="1:28" ht="32.25" customHeight="1" x14ac:dyDescent="0.25">
      <c r="B73" s="387"/>
      <c r="C73" s="387"/>
      <c r="D73" s="387"/>
      <c r="E73" s="387"/>
      <c r="F73" s="387"/>
      <c r="G73" s="387"/>
      <c r="H73" s="387"/>
      <c r="I73" s="387"/>
      <c r="J73" s="46"/>
      <c r="K73" s="46"/>
    </row>
    <row r="74" spans="1:28" ht="51.75" customHeight="1" x14ac:dyDescent="0.25">
      <c r="B74" s="387"/>
      <c r="C74" s="387"/>
      <c r="D74" s="387"/>
      <c r="E74" s="387"/>
      <c r="F74" s="387"/>
      <c r="G74" s="387"/>
      <c r="H74" s="387"/>
      <c r="I74" s="387"/>
      <c r="J74" s="46"/>
      <c r="K74" s="46"/>
    </row>
    <row r="75" spans="1:28" ht="21.75" customHeight="1" x14ac:dyDescent="0.25">
      <c r="B75" s="385"/>
      <c r="C75" s="385"/>
      <c r="D75" s="385"/>
      <c r="E75" s="385"/>
      <c r="F75" s="385"/>
      <c r="G75" s="385"/>
      <c r="H75" s="385"/>
      <c r="I75" s="385"/>
      <c r="J75" s="45"/>
      <c r="K75" s="45"/>
    </row>
    <row r="76" spans="1:28" ht="23.25" customHeight="1" x14ac:dyDescent="0.25"/>
    <row r="77" spans="1:28" ht="18.75" customHeight="1" x14ac:dyDescent="0.25">
      <c r="B77" s="386"/>
      <c r="C77" s="386"/>
      <c r="D77" s="386"/>
      <c r="E77" s="386"/>
      <c r="F77" s="386"/>
      <c r="G77" s="386"/>
      <c r="H77" s="386"/>
      <c r="I77" s="386"/>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J77"/>
  <sheetViews>
    <sheetView zoomScale="70" zoomScaleNormal="70" zoomScaleSheetLayoutView="70" workbookViewId="0">
      <selection activeCell="P32" sqref="P32"/>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6" width="18.42578125" style="43" customWidth="1"/>
    <col min="7" max="7" width="12"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18" t="str">
        <f>'6.1. Паспорт сетевой график'!A5:K5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c r="AA4" s="318"/>
      <c r="AB4" s="318"/>
      <c r="AC4" s="318"/>
    </row>
    <row r="5" spans="1:29" ht="18.75" x14ac:dyDescent="0.3">
      <c r="AC5" s="12"/>
    </row>
    <row r="6" spans="1:29" ht="18.75" x14ac:dyDescent="0.25">
      <c r="A6" s="404" t="s">
        <v>6</v>
      </c>
      <c r="B6" s="404"/>
      <c r="C6" s="404"/>
      <c r="D6" s="404"/>
      <c r="E6" s="404"/>
      <c r="F6" s="404"/>
      <c r="G6" s="404"/>
      <c r="H6" s="404"/>
      <c r="I6" s="404"/>
      <c r="J6" s="404"/>
      <c r="K6" s="404"/>
      <c r="L6" s="404"/>
      <c r="M6" s="404"/>
      <c r="N6" s="404"/>
      <c r="O6" s="404"/>
      <c r="P6" s="404"/>
      <c r="Q6" s="404"/>
      <c r="R6" s="404"/>
      <c r="S6" s="404"/>
      <c r="T6" s="404"/>
      <c r="U6" s="404"/>
      <c r="V6" s="404"/>
      <c r="W6" s="404"/>
      <c r="X6" s="404"/>
      <c r="Y6" s="404"/>
      <c r="Z6" s="404"/>
      <c r="AA6" s="404"/>
      <c r="AB6" s="404"/>
      <c r="AC6" s="404"/>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05" t="str">
        <f>'6.1. Паспорт сетевой график'!A9</f>
        <v xml:space="preserve">Акционерное общество "Западная энергетическая компания" </v>
      </c>
      <c r="B8" s="405"/>
      <c r="C8" s="405"/>
      <c r="D8" s="405"/>
      <c r="E8" s="405"/>
      <c r="F8" s="405"/>
      <c r="G8" s="405"/>
      <c r="H8" s="405"/>
      <c r="I8" s="405"/>
      <c r="J8" s="405"/>
      <c r="K8" s="405"/>
      <c r="L8" s="405"/>
      <c r="M8" s="405"/>
      <c r="N8" s="405"/>
      <c r="O8" s="405"/>
      <c r="P8" s="405"/>
      <c r="Q8" s="405"/>
      <c r="R8" s="405"/>
      <c r="S8" s="405"/>
      <c r="T8" s="405"/>
      <c r="U8" s="405"/>
      <c r="V8" s="405"/>
      <c r="W8" s="405"/>
      <c r="X8" s="405"/>
      <c r="Y8" s="405"/>
      <c r="Z8" s="405"/>
      <c r="AA8" s="405"/>
      <c r="AB8" s="405"/>
      <c r="AC8" s="405"/>
    </row>
    <row r="9" spans="1:29" ht="18.75" customHeight="1" x14ac:dyDescent="0.25">
      <c r="A9" s="325" t="s">
        <v>5</v>
      </c>
      <c r="B9" s="325"/>
      <c r="C9" s="325"/>
      <c r="D9" s="325"/>
      <c r="E9" s="325"/>
      <c r="F9" s="325"/>
      <c r="G9" s="325"/>
      <c r="H9" s="325"/>
      <c r="I9" s="325"/>
      <c r="J9" s="325"/>
      <c r="K9" s="325"/>
      <c r="L9" s="325"/>
      <c r="M9" s="325"/>
      <c r="N9" s="325"/>
      <c r="O9" s="325"/>
      <c r="P9" s="325"/>
      <c r="Q9" s="325"/>
      <c r="R9" s="325"/>
      <c r="S9" s="325"/>
      <c r="T9" s="325"/>
      <c r="U9" s="325"/>
      <c r="V9" s="325"/>
      <c r="W9" s="325"/>
      <c r="X9" s="325"/>
      <c r="Y9" s="325"/>
      <c r="Z9" s="325"/>
      <c r="AA9" s="325"/>
      <c r="AB9" s="325"/>
      <c r="AC9" s="325"/>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05" t="str">
        <f>'6.1. Паспорт сетевой график'!A12</f>
        <v>O 24-14</v>
      </c>
      <c r="B11" s="405"/>
      <c r="C11" s="405"/>
      <c r="D11" s="405"/>
      <c r="E11" s="405"/>
      <c r="F11" s="405"/>
      <c r="G11" s="405"/>
      <c r="H11" s="405"/>
      <c r="I11" s="405"/>
      <c r="J11" s="405"/>
      <c r="K11" s="405"/>
      <c r="L11" s="405"/>
      <c r="M11" s="405"/>
      <c r="N11" s="405"/>
      <c r="O11" s="405"/>
      <c r="P11" s="405"/>
      <c r="Q11" s="405"/>
      <c r="R11" s="405"/>
      <c r="S11" s="405"/>
      <c r="T11" s="405"/>
      <c r="U11" s="405"/>
      <c r="V11" s="405"/>
      <c r="W11" s="405"/>
      <c r="X11" s="405"/>
      <c r="Y11" s="405"/>
      <c r="Z11" s="405"/>
      <c r="AA11" s="405"/>
      <c r="AB11" s="405"/>
      <c r="AC11" s="405"/>
    </row>
    <row r="12" spans="1:29" x14ac:dyDescent="0.25">
      <c r="A12" s="325" t="s">
        <v>4</v>
      </c>
      <c r="B12" s="325"/>
      <c r="C12" s="325"/>
      <c r="D12" s="325"/>
      <c r="E12" s="325"/>
      <c r="F12" s="325"/>
      <c r="G12" s="325"/>
      <c r="H12" s="325"/>
      <c r="I12" s="325"/>
      <c r="J12" s="325"/>
      <c r="K12" s="325"/>
      <c r="L12" s="325"/>
      <c r="M12" s="325"/>
      <c r="N12" s="325"/>
      <c r="O12" s="325"/>
      <c r="P12" s="325"/>
      <c r="Q12" s="325"/>
      <c r="R12" s="325"/>
      <c r="S12" s="325"/>
      <c r="T12" s="325"/>
      <c r="U12" s="325"/>
      <c r="V12" s="325"/>
      <c r="W12" s="325"/>
      <c r="X12" s="325"/>
      <c r="Y12" s="325"/>
      <c r="Z12" s="325"/>
      <c r="AA12" s="325"/>
      <c r="AB12" s="325"/>
      <c r="AC12" s="325"/>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7" t="str">
        <f>'6.1. Паспорт сетевой график'!A15</f>
        <v xml:space="preserve">Реконструкция КЛ 10 кВ от ТП-994 до ТП-996 2 сек.с заменой  кабеля на кабель большего сечения, протяженностью 0,180 км </v>
      </c>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row>
    <row r="15" spans="1:29" ht="15.75" customHeight="1" x14ac:dyDescent="0.25">
      <c r="A15" s="325" t="s">
        <v>3</v>
      </c>
      <c r="B15" s="325"/>
      <c r="C15" s="325"/>
      <c r="D15" s="325"/>
      <c r="E15" s="325"/>
      <c r="F15" s="325"/>
      <c r="G15" s="325"/>
      <c r="H15" s="325"/>
      <c r="I15" s="325"/>
      <c r="J15" s="325"/>
      <c r="K15" s="325"/>
      <c r="L15" s="325"/>
      <c r="M15" s="325"/>
      <c r="N15" s="325"/>
      <c r="O15" s="325"/>
      <c r="P15" s="325"/>
      <c r="Q15" s="325"/>
      <c r="R15" s="325"/>
      <c r="S15" s="325"/>
      <c r="T15" s="325"/>
      <c r="U15" s="325"/>
      <c r="V15" s="325"/>
      <c r="W15" s="325"/>
      <c r="X15" s="325"/>
      <c r="Y15" s="325"/>
      <c r="Z15" s="325"/>
      <c r="AA15" s="325"/>
      <c r="AB15" s="325"/>
      <c r="AC15" s="325"/>
    </row>
    <row r="16" spans="1:29" x14ac:dyDescent="0.25">
      <c r="A16" s="389"/>
      <c r="B16" s="389"/>
      <c r="C16" s="389"/>
      <c r="D16" s="389"/>
      <c r="E16" s="389"/>
      <c r="F16" s="389"/>
      <c r="G16" s="389"/>
      <c r="H16" s="389"/>
      <c r="I16" s="389"/>
      <c r="J16" s="389"/>
      <c r="K16" s="389"/>
      <c r="L16" s="389"/>
      <c r="M16" s="389"/>
      <c r="N16" s="389"/>
      <c r="O16" s="389"/>
      <c r="P16" s="389"/>
      <c r="Q16" s="389"/>
      <c r="R16" s="389"/>
      <c r="S16" s="389"/>
      <c r="T16" s="389"/>
      <c r="U16" s="389"/>
      <c r="V16" s="389"/>
      <c r="W16" s="389"/>
      <c r="X16" s="389"/>
      <c r="Y16" s="389"/>
      <c r="Z16" s="389"/>
      <c r="AA16" s="389"/>
      <c r="AB16" s="389"/>
      <c r="AC16" s="389"/>
    </row>
    <row r="18" spans="1:36" x14ac:dyDescent="0.25">
      <c r="A18" s="391" t="s">
        <v>423</v>
      </c>
      <c r="B18" s="391"/>
      <c r="C18" s="391"/>
      <c r="D18" s="391"/>
      <c r="E18" s="391"/>
      <c r="F18" s="391"/>
      <c r="G18" s="391"/>
      <c r="H18" s="391"/>
      <c r="I18" s="391"/>
      <c r="J18" s="391"/>
      <c r="K18" s="391"/>
      <c r="L18" s="391"/>
      <c r="M18" s="391"/>
      <c r="N18" s="391"/>
      <c r="O18" s="391"/>
      <c r="P18" s="391"/>
      <c r="Q18" s="391"/>
      <c r="R18" s="391"/>
      <c r="S18" s="391"/>
      <c r="T18" s="391"/>
      <c r="U18" s="391"/>
      <c r="V18" s="391"/>
      <c r="W18" s="391"/>
      <c r="X18" s="391"/>
      <c r="Y18" s="391"/>
      <c r="Z18" s="391"/>
      <c r="AA18" s="391"/>
      <c r="AB18" s="391"/>
      <c r="AC18" s="391"/>
    </row>
    <row r="20" spans="1:36" ht="33" customHeight="1" x14ac:dyDescent="0.25">
      <c r="A20" s="376" t="s">
        <v>183</v>
      </c>
      <c r="B20" s="376" t="s">
        <v>182</v>
      </c>
      <c r="C20" s="400" t="s">
        <v>181</v>
      </c>
      <c r="D20" s="400"/>
      <c r="E20" s="403" t="s">
        <v>180</v>
      </c>
      <c r="F20" s="403"/>
      <c r="G20" s="376" t="s">
        <v>608</v>
      </c>
      <c r="H20" s="401">
        <v>2025</v>
      </c>
      <c r="I20" s="402"/>
      <c r="J20" s="402"/>
      <c r="K20" s="402"/>
      <c r="L20" s="401">
        <v>2026</v>
      </c>
      <c r="M20" s="402"/>
      <c r="N20" s="402"/>
      <c r="O20" s="402"/>
      <c r="P20" s="401">
        <v>2027</v>
      </c>
      <c r="Q20" s="402"/>
      <c r="R20" s="402"/>
      <c r="S20" s="402"/>
      <c r="T20" s="401">
        <v>2028</v>
      </c>
      <c r="U20" s="402"/>
      <c r="V20" s="402"/>
      <c r="W20" s="402"/>
      <c r="X20" s="401">
        <v>2029</v>
      </c>
      <c r="Y20" s="402"/>
      <c r="Z20" s="402"/>
      <c r="AA20" s="402"/>
      <c r="AB20" s="399" t="s">
        <v>179</v>
      </c>
      <c r="AC20" s="399"/>
      <c r="AD20" s="58"/>
      <c r="AE20" s="58"/>
      <c r="AF20" s="58"/>
    </row>
    <row r="21" spans="1:36" ht="99.75" customHeight="1" x14ac:dyDescent="0.25">
      <c r="A21" s="377"/>
      <c r="B21" s="377"/>
      <c r="C21" s="400"/>
      <c r="D21" s="400"/>
      <c r="E21" s="403"/>
      <c r="F21" s="403"/>
      <c r="G21" s="377"/>
      <c r="H21" s="400" t="s">
        <v>1</v>
      </c>
      <c r="I21" s="400"/>
      <c r="J21" s="400" t="s">
        <v>178</v>
      </c>
      <c r="K21" s="400"/>
      <c r="L21" s="400" t="s">
        <v>1</v>
      </c>
      <c r="M21" s="400"/>
      <c r="N21" s="400" t="s">
        <v>178</v>
      </c>
      <c r="O21" s="400"/>
      <c r="P21" s="400" t="s">
        <v>1</v>
      </c>
      <c r="Q21" s="400"/>
      <c r="R21" s="400" t="s">
        <v>178</v>
      </c>
      <c r="S21" s="400"/>
      <c r="T21" s="400" t="s">
        <v>1</v>
      </c>
      <c r="U21" s="400"/>
      <c r="V21" s="400" t="s">
        <v>178</v>
      </c>
      <c r="W21" s="400"/>
      <c r="X21" s="400" t="s">
        <v>1</v>
      </c>
      <c r="Y21" s="400"/>
      <c r="Z21" s="400" t="s">
        <v>178</v>
      </c>
      <c r="AA21" s="400"/>
      <c r="AB21" s="399"/>
      <c r="AC21" s="399"/>
    </row>
    <row r="22" spans="1:36" ht="89.25" customHeight="1" x14ac:dyDescent="0.25">
      <c r="A22" s="378"/>
      <c r="B22" s="378"/>
      <c r="C22" s="149" t="s">
        <v>1</v>
      </c>
      <c r="D22" s="149" t="s">
        <v>178</v>
      </c>
      <c r="E22" s="314" t="s">
        <v>609</v>
      </c>
      <c r="F22" s="314" t="s">
        <v>609</v>
      </c>
      <c r="G22" s="378"/>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6" ht="19.5" customHeight="1" x14ac:dyDescent="0.25">
      <c r="A23" s="309">
        <v>1</v>
      </c>
      <c r="B23" s="309">
        <v>2</v>
      </c>
      <c r="C23" s="309">
        <v>3</v>
      </c>
      <c r="D23" s="309">
        <v>4</v>
      </c>
      <c r="E23" s="309">
        <f>D23+1</f>
        <v>5</v>
      </c>
      <c r="F23" s="313">
        <f>E23+1</f>
        <v>6</v>
      </c>
      <c r="G23" s="313">
        <f>F23+1</f>
        <v>7</v>
      </c>
      <c r="H23" s="309">
        <f t="shared" ref="H23:AC23" si="0">G23+1</f>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c r="AC23" s="309">
        <f t="shared" si="0"/>
        <v>29</v>
      </c>
    </row>
    <row r="24" spans="1:36" ht="47.25" customHeight="1" x14ac:dyDescent="0.25">
      <c r="A24" s="181">
        <v>1</v>
      </c>
      <c r="B24" s="182" t="s">
        <v>177</v>
      </c>
      <c r="C24" s="183">
        <f>C30*1.2</f>
        <v>1.048937175372</v>
      </c>
      <c r="D24" s="186" t="s">
        <v>556</v>
      </c>
      <c r="E24" s="186">
        <f>C24</f>
        <v>1.048937175372</v>
      </c>
      <c r="F24" s="186">
        <v>1.048937175372</v>
      </c>
      <c r="G24" s="183">
        <f>'6.2. Паспорт фин осв ввод утв'!P24</f>
        <v>0</v>
      </c>
      <c r="H24" s="186">
        <f>C24</f>
        <v>1.048937175372</v>
      </c>
      <c r="I24" s="186">
        <v>4</v>
      </c>
      <c r="J24" s="186" t="s">
        <v>556</v>
      </c>
      <c r="K24" s="186" t="s">
        <v>556</v>
      </c>
      <c r="L24" s="183">
        <v>0</v>
      </c>
      <c r="M24" s="183">
        <f t="shared" ref="M24:Y24" si="1">SUM(M25:M29)</f>
        <v>0</v>
      </c>
      <c r="N24" s="186" t="s">
        <v>556</v>
      </c>
      <c r="O24" s="186" t="s">
        <v>556</v>
      </c>
      <c r="P24" s="183">
        <f t="shared" si="1"/>
        <v>0</v>
      </c>
      <c r="Q24" s="183">
        <f t="shared" si="1"/>
        <v>0</v>
      </c>
      <c r="R24" s="186" t="s">
        <v>556</v>
      </c>
      <c r="S24" s="186" t="s">
        <v>556</v>
      </c>
      <c r="T24" s="183">
        <v>0</v>
      </c>
      <c r="U24" s="183">
        <f t="shared" si="1"/>
        <v>0</v>
      </c>
      <c r="V24" s="186" t="s">
        <v>556</v>
      </c>
      <c r="W24" s="186" t="s">
        <v>556</v>
      </c>
      <c r="X24" s="183">
        <v>0</v>
      </c>
      <c r="Y24" s="183">
        <f t="shared" si="1"/>
        <v>0</v>
      </c>
      <c r="Z24" s="186" t="s">
        <v>556</v>
      </c>
      <c r="AA24" s="186" t="s">
        <v>556</v>
      </c>
      <c r="AB24" s="183">
        <f t="shared" ref="AB24:AB64" si="2">G24+H24+L24+P24+T24+X24</f>
        <v>1.048937175372</v>
      </c>
      <c r="AC24" s="190">
        <f>SUM(Z24,V24,R24,N24,J24)</f>
        <v>0</v>
      </c>
    </row>
    <row r="25" spans="1:36" ht="24" customHeight="1" x14ac:dyDescent="0.25">
      <c r="A25" s="184" t="s">
        <v>176</v>
      </c>
      <c r="B25" s="185" t="s">
        <v>175</v>
      </c>
      <c r="C25" s="183">
        <f>'6.2. Паспорт фин осв ввод утв'!C25</f>
        <v>0</v>
      </c>
      <c r="D25" s="186" t="s">
        <v>556</v>
      </c>
      <c r="E25" s="186">
        <f t="shared" ref="E25:E64" si="3">C25</f>
        <v>0</v>
      </c>
      <c r="F25" s="186">
        <v>0</v>
      </c>
      <c r="G25" s="186">
        <f>'6.2. Паспорт фин осв ввод утв'!P25</f>
        <v>0</v>
      </c>
      <c r="H25" s="186">
        <f t="shared" ref="H25:H64" si="4">C25</f>
        <v>0</v>
      </c>
      <c r="I25" s="186">
        <v>0</v>
      </c>
      <c r="J25" s="186" t="s">
        <v>556</v>
      </c>
      <c r="K25" s="186" t="s">
        <v>556</v>
      </c>
      <c r="L25" s="183">
        <f>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si="2"/>
        <v>0</v>
      </c>
      <c r="AC25" s="190">
        <f t="shared" ref="AC25:AC64" si="5">SUM(Z25,V25,R25,N25,J25)</f>
        <v>0</v>
      </c>
    </row>
    <row r="26" spans="1:36" x14ac:dyDescent="0.25">
      <c r="A26" s="184" t="s">
        <v>174</v>
      </c>
      <c r="B26" s="185" t="s">
        <v>173</v>
      </c>
      <c r="C26" s="183">
        <f>'6.2. Паспорт фин осв ввод утв'!C26</f>
        <v>0</v>
      </c>
      <c r="D26" s="186" t="s">
        <v>556</v>
      </c>
      <c r="E26" s="186">
        <f t="shared" si="3"/>
        <v>0</v>
      </c>
      <c r="F26" s="186">
        <v>0</v>
      </c>
      <c r="G26" s="186">
        <f>'6.2. Паспорт фин осв ввод утв'!P26</f>
        <v>0</v>
      </c>
      <c r="H26" s="186">
        <f t="shared" si="4"/>
        <v>0</v>
      </c>
      <c r="I26" s="186">
        <v>0</v>
      </c>
      <c r="J26" s="186" t="s">
        <v>556</v>
      </c>
      <c r="K26" s="186" t="s">
        <v>556</v>
      </c>
      <c r="L26" s="183">
        <f>C26</f>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2"/>
        <v>0</v>
      </c>
      <c r="AC26" s="190">
        <f t="shared" si="5"/>
        <v>0</v>
      </c>
    </row>
    <row r="27" spans="1:36" ht="31.5" x14ac:dyDescent="0.25">
      <c r="A27" s="184" t="s">
        <v>172</v>
      </c>
      <c r="B27" s="185" t="s">
        <v>360</v>
      </c>
      <c r="C27" s="183">
        <f>C24</f>
        <v>1.048937175372</v>
      </c>
      <c r="D27" s="186" t="s">
        <v>556</v>
      </c>
      <c r="E27" s="186">
        <f t="shared" si="3"/>
        <v>1.048937175372</v>
      </c>
      <c r="F27" s="186">
        <v>1.048937175372</v>
      </c>
      <c r="G27" s="186">
        <f>'6.2. Паспорт фин осв ввод утв'!P27</f>
        <v>0</v>
      </c>
      <c r="H27" s="186">
        <f t="shared" si="4"/>
        <v>1.048937175372</v>
      </c>
      <c r="I27" s="186">
        <v>4</v>
      </c>
      <c r="J27" s="186" t="s">
        <v>556</v>
      </c>
      <c r="K27" s="186" t="s">
        <v>556</v>
      </c>
      <c r="L27" s="183">
        <v>0</v>
      </c>
      <c r="M27" s="186">
        <v>0</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2"/>
        <v>1.048937175372</v>
      </c>
      <c r="AC27" s="190">
        <f t="shared" si="5"/>
        <v>0</v>
      </c>
    </row>
    <row r="28" spans="1:36" x14ac:dyDescent="0.25">
      <c r="A28" s="184" t="s">
        <v>171</v>
      </c>
      <c r="B28" s="185" t="s">
        <v>568</v>
      </c>
      <c r="C28" s="183">
        <f>'6.2. Паспорт фин осв ввод утв'!C28</f>
        <v>0</v>
      </c>
      <c r="D28" s="186" t="s">
        <v>556</v>
      </c>
      <c r="E28" s="186">
        <f t="shared" si="3"/>
        <v>0</v>
      </c>
      <c r="F28" s="186">
        <v>0</v>
      </c>
      <c r="G28" s="186">
        <f>'6.2. Паспорт фин осв ввод утв'!P28</f>
        <v>0</v>
      </c>
      <c r="H28" s="186">
        <f t="shared" si="4"/>
        <v>0</v>
      </c>
      <c r="I28" s="186">
        <v>0</v>
      </c>
      <c r="J28" s="186" t="s">
        <v>556</v>
      </c>
      <c r="K28" s="186" t="s">
        <v>556</v>
      </c>
      <c r="L28" s="183">
        <f>C28</f>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2"/>
        <v>0</v>
      </c>
      <c r="AC28" s="190">
        <f t="shared" si="5"/>
        <v>0</v>
      </c>
    </row>
    <row r="29" spans="1:36" x14ac:dyDescent="0.25">
      <c r="A29" s="184" t="s">
        <v>169</v>
      </c>
      <c r="B29" s="56" t="s">
        <v>168</v>
      </c>
      <c r="C29" s="183">
        <f>'6.2. Паспорт фин осв ввод утв'!C29</f>
        <v>0</v>
      </c>
      <c r="D29" s="186" t="s">
        <v>556</v>
      </c>
      <c r="E29" s="186">
        <f t="shared" si="3"/>
        <v>0</v>
      </c>
      <c r="F29" s="186">
        <v>0</v>
      </c>
      <c r="G29" s="186">
        <f>'6.2. Паспорт фин осв ввод утв'!P29</f>
        <v>0</v>
      </c>
      <c r="H29" s="186">
        <f t="shared" si="4"/>
        <v>0</v>
      </c>
      <c r="I29" s="186">
        <v>0</v>
      </c>
      <c r="J29" s="186" t="s">
        <v>556</v>
      </c>
      <c r="K29" s="186" t="s">
        <v>556</v>
      </c>
      <c r="L29" s="183">
        <f>C29</f>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2"/>
        <v>0</v>
      </c>
      <c r="AC29" s="190">
        <f t="shared" si="5"/>
        <v>0</v>
      </c>
    </row>
    <row r="30" spans="1:36" s="306" customFormat="1" ht="47.25" x14ac:dyDescent="0.25">
      <c r="A30" s="181" t="s">
        <v>60</v>
      </c>
      <c r="B30" s="182" t="s">
        <v>167</v>
      </c>
      <c r="C30" s="183">
        <f>SUM(C31:C34)</f>
        <v>0.87411431281000007</v>
      </c>
      <c r="D30" s="186" t="s">
        <v>556</v>
      </c>
      <c r="E30" s="186">
        <f t="shared" si="3"/>
        <v>0.87411431281000007</v>
      </c>
      <c r="F30" s="186">
        <v>0.87411431281000007</v>
      </c>
      <c r="G30" s="183">
        <f>'6.2. Паспорт фин осв ввод утв'!P30</f>
        <v>0</v>
      </c>
      <c r="H30" s="186">
        <f t="shared" si="4"/>
        <v>0.87411431281000007</v>
      </c>
      <c r="I30" s="186">
        <v>4</v>
      </c>
      <c r="J30" s="186" t="s">
        <v>556</v>
      </c>
      <c r="K30" s="186" t="s">
        <v>556</v>
      </c>
      <c r="L30" s="183">
        <v>0</v>
      </c>
      <c r="M30" s="183">
        <v>0</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2"/>
        <v>0.87411431281000007</v>
      </c>
      <c r="AC30" s="190">
        <f t="shared" si="5"/>
        <v>0</v>
      </c>
      <c r="AE30" s="43"/>
      <c r="AF30" s="43"/>
      <c r="AG30" s="43"/>
      <c r="AH30" s="43"/>
      <c r="AI30" s="43"/>
      <c r="AJ30" s="43"/>
    </row>
    <row r="31" spans="1:36" x14ac:dyDescent="0.25">
      <c r="A31" s="181" t="s">
        <v>166</v>
      </c>
      <c r="B31" s="185" t="s">
        <v>165</v>
      </c>
      <c r="C31" s="183">
        <v>5.6266263640000001E-2</v>
      </c>
      <c r="D31" s="186" t="s">
        <v>556</v>
      </c>
      <c r="E31" s="186">
        <f t="shared" si="3"/>
        <v>5.6266263640000001E-2</v>
      </c>
      <c r="F31" s="186">
        <v>5.6266263640000001E-2</v>
      </c>
      <c r="G31" s="186">
        <f>'6.2. Паспорт фин осв ввод утв'!P31</f>
        <v>0</v>
      </c>
      <c r="H31" s="186">
        <f t="shared" si="4"/>
        <v>5.6266263640000001E-2</v>
      </c>
      <c r="I31" s="186">
        <v>1</v>
      </c>
      <c r="J31" s="186" t="s">
        <v>556</v>
      </c>
      <c r="K31" s="186" t="s">
        <v>556</v>
      </c>
      <c r="L31" s="183">
        <v>0</v>
      </c>
      <c r="M31" s="186">
        <v>0</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2"/>
        <v>5.6266263640000001E-2</v>
      </c>
      <c r="AC31" s="190">
        <f t="shared" si="5"/>
        <v>0</v>
      </c>
    </row>
    <row r="32" spans="1:36" ht="31.5" x14ac:dyDescent="0.25">
      <c r="A32" s="181" t="s">
        <v>164</v>
      </c>
      <c r="B32" s="185" t="s">
        <v>163</v>
      </c>
      <c r="C32" s="183">
        <v>0.73014546999000007</v>
      </c>
      <c r="D32" s="186" t="s">
        <v>556</v>
      </c>
      <c r="E32" s="186">
        <f t="shared" si="3"/>
        <v>0.73014546999000007</v>
      </c>
      <c r="F32" s="186">
        <v>0.73014546999000007</v>
      </c>
      <c r="G32" s="186">
        <f>'6.2. Паспорт фин осв ввод утв'!P32</f>
        <v>0</v>
      </c>
      <c r="H32" s="186">
        <f t="shared" si="4"/>
        <v>0.73014546999000007</v>
      </c>
      <c r="I32" s="186">
        <v>3</v>
      </c>
      <c r="J32" s="186" t="s">
        <v>556</v>
      </c>
      <c r="K32" s="186" t="s">
        <v>556</v>
      </c>
      <c r="L32" s="183">
        <v>0</v>
      </c>
      <c r="M32" s="186">
        <v>0</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2"/>
        <v>0.73014546999000007</v>
      </c>
      <c r="AC32" s="190">
        <f t="shared" si="5"/>
        <v>0</v>
      </c>
    </row>
    <row r="33" spans="1:29" x14ac:dyDescent="0.25">
      <c r="A33" s="181" t="s">
        <v>162</v>
      </c>
      <c r="B33" s="185" t="s">
        <v>161</v>
      </c>
      <c r="C33" s="183">
        <v>0</v>
      </c>
      <c r="D33" s="186" t="s">
        <v>556</v>
      </c>
      <c r="E33" s="186">
        <f t="shared" si="3"/>
        <v>0</v>
      </c>
      <c r="F33" s="186">
        <v>0</v>
      </c>
      <c r="G33" s="186">
        <f>'6.2. Паспорт фин осв ввод утв'!P33</f>
        <v>0</v>
      </c>
      <c r="H33" s="186">
        <f t="shared" si="4"/>
        <v>0</v>
      </c>
      <c r="I33" s="186">
        <v>3</v>
      </c>
      <c r="J33" s="186" t="s">
        <v>556</v>
      </c>
      <c r="K33" s="186" t="s">
        <v>556</v>
      </c>
      <c r="L33" s="183">
        <f>C33</f>
        <v>0</v>
      </c>
      <c r="M33" s="186">
        <v>0</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2"/>
        <v>0</v>
      </c>
      <c r="AC33" s="190">
        <f t="shared" si="5"/>
        <v>0</v>
      </c>
    </row>
    <row r="34" spans="1:29" x14ac:dyDescent="0.25">
      <c r="A34" s="181" t="s">
        <v>160</v>
      </c>
      <c r="B34" s="185" t="s">
        <v>159</v>
      </c>
      <c r="C34" s="183">
        <v>8.7702579180000004E-2</v>
      </c>
      <c r="D34" s="186" t="s">
        <v>556</v>
      </c>
      <c r="E34" s="186">
        <f t="shared" si="3"/>
        <v>8.7702579180000004E-2</v>
      </c>
      <c r="F34" s="186">
        <v>8.7702579180000004E-2</v>
      </c>
      <c r="G34" s="186">
        <f>'6.2. Паспорт фин осв ввод утв'!P34</f>
        <v>0</v>
      </c>
      <c r="H34" s="186">
        <f t="shared" si="4"/>
        <v>8.7702579180000004E-2</v>
      </c>
      <c r="I34" s="186">
        <v>4</v>
      </c>
      <c r="J34" s="186" t="s">
        <v>556</v>
      </c>
      <c r="K34" s="186" t="s">
        <v>556</v>
      </c>
      <c r="L34" s="183">
        <v>0</v>
      </c>
      <c r="M34" s="186">
        <v>0</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2"/>
        <v>8.7702579180000004E-2</v>
      </c>
      <c r="AC34" s="190">
        <f t="shared" si="5"/>
        <v>0</v>
      </c>
    </row>
    <row r="35" spans="1:29" s="306" customFormat="1" ht="31.5" x14ac:dyDescent="0.25">
      <c r="A35" s="181" t="s">
        <v>59</v>
      </c>
      <c r="B35" s="182" t="s">
        <v>158</v>
      </c>
      <c r="C35" s="183">
        <f>'6.2. Паспорт фин осв ввод утв'!C35</f>
        <v>0</v>
      </c>
      <c r="D35" s="186" t="s">
        <v>556</v>
      </c>
      <c r="E35" s="186">
        <f t="shared" si="3"/>
        <v>0</v>
      </c>
      <c r="F35" s="186">
        <v>0</v>
      </c>
      <c r="G35" s="183">
        <f>'6.2. Паспорт фин осв ввод утв'!P35</f>
        <v>0</v>
      </c>
      <c r="H35" s="186">
        <f t="shared" si="4"/>
        <v>0</v>
      </c>
      <c r="I35" s="183">
        <v>0</v>
      </c>
      <c r="J35" s="186" t="s">
        <v>556</v>
      </c>
      <c r="K35" s="186" t="s">
        <v>556</v>
      </c>
      <c r="L35" s="183">
        <f t="shared" ref="L35:L40" si="6">C35</f>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2"/>
        <v>0</v>
      </c>
      <c r="AC35" s="190">
        <f t="shared" si="5"/>
        <v>0</v>
      </c>
    </row>
    <row r="36" spans="1:29" ht="31.5" x14ac:dyDescent="0.25">
      <c r="A36" s="184" t="s">
        <v>157</v>
      </c>
      <c r="B36" s="187" t="s">
        <v>156</v>
      </c>
      <c r="C36" s="183">
        <f>'6.2. Паспорт фин осв ввод утв'!C36</f>
        <v>0</v>
      </c>
      <c r="D36" s="186" t="s">
        <v>556</v>
      </c>
      <c r="E36" s="186">
        <f t="shared" si="3"/>
        <v>0</v>
      </c>
      <c r="F36" s="186">
        <v>0</v>
      </c>
      <c r="G36" s="186">
        <f>'6.2. Паспорт фин осв ввод утв'!P36</f>
        <v>0</v>
      </c>
      <c r="H36" s="186">
        <f t="shared" si="4"/>
        <v>0</v>
      </c>
      <c r="I36" s="186">
        <v>0</v>
      </c>
      <c r="J36" s="186" t="s">
        <v>556</v>
      </c>
      <c r="K36" s="186" t="s">
        <v>556</v>
      </c>
      <c r="L36" s="183">
        <f t="shared" si="6"/>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2"/>
        <v>0</v>
      </c>
      <c r="AC36" s="190">
        <f t="shared" si="5"/>
        <v>0</v>
      </c>
    </row>
    <row r="37" spans="1:29" x14ac:dyDescent="0.25">
      <c r="A37" s="184" t="s">
        <v>155</v>
      </c>
      <c r="B37" s="187" t="s">
        <v>145</v>
      </c>
      <c r="C37" s="183">
        <f>'6.2. Паспорт фин осв ввод утв'!C37</f>
        <v>0</v>
      </c>
      <c r="D37" s="186" t="s">
        <v>556</v>
      </c>
      <c r="E37" s="186">
        <f t="shared" si="3"/>
        <v>0</v>
      </c>
      <c r="F37" s="186">
        <v>0</v>
      </c>
      <c r="G37" s="186">
        <f>'6.2. Паспорт фин осв ввод утв'!P37</f>
        <v>0</v>
      </c>
      <c r="H37" s="186">
        <f t="shared" si="4"/>
        <v>0</v>
      </c>
      <c r="I37" s="186">
        <v>0</v>
      </c>
      <c r="J37" s="186" t="s">
        <v>556</v>
      </c>
      <c r="K37" s="186" t="s">
        <v>556</v>
      </c>
      <c r="L37" s="183">
        <f t="shared" si="6"/>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2"/>
        <v>0</v>
      </c>
      <c r="AC37" s="190">
        <f t="shared" si="5"/>
        <v>0</v>
      </c>
    </row>
    <row r="38" spans="1:29" x14ac:dyDescent="0.25">
      <c r="A38" s="184" t="s">
        <v>154</v>
      </c>
      <c r="B38" s="187" t="s">
        <v>143</v>
      </c>
      <c r="C38" s="183">
        <f>'6.2. Паспорт фин осв ввод утв'!C38</f>
        <v>0</v>
      </c>
      <c r="D38" s="186" t="s">
        <v>556</v>
      </c>
      <c r="E38" s="186">
        <f t="shared" si="3"/>
        <v>0</v>
      </c>
      <c r="F38" s="186">
        <v>0</v>
      </c>
      <c r="G38" s="186">
        <f>'6.2. Паспорт фин осв ввод утв'!P38</f>
        <v>0</v>
      </c>
      <c r="H38" s="186">
        <f t="shared" si="4"/>
        <v>0</v>
      </c>
      <c r="I38" s="186">
        <v>0</v>
      </c>
      <c r="J38" s="186" t="s">
        <v>556</v>
      </c>
      <c r="K38" s="186" t="s">
        <v>556</v>
      </c>
      <c r="L38" s="183">
        <f t="shared" si="6"/>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2"/>
        <v>0</v>
      </c>
      <c r="AC38" s="190">
        <f t="shared" si="5"/>
        <v>0</v>
      </c>
    </row>
    <row r="39" spans="1:29" ht="31.5" x14ac:dyDescent="0.25">
      <c r="A39" s="184" t="s">
        <v>153</v>
      </c>
      <c r="B39" s="185" t="s">
        <v>141</v>
      </c>
      <c r="C39" s="183">
        <f>'6.2. Паспорт фин осв ввод утв'!C39</f>
        <v>0</v>
      </c>
      <c r="D39" s="186" t="s">
        <v>556</v>
      </c>
      <c r="E39" s="186">
        <f t="shared" si="3"/>
        <v>0</v>
      </c>
      <c r="F39" s="186">
        <v>0</v>
      </c>
      <c r="G39" s="186">
        <f>'6.2. Паспорт фин осв ввод утв'!P39</f>
        <v>0</v>
      </c>
      <c r="H39" s="186">
        <f t="shared" si="4"/>
        <v>0</v>
      </c>
      <c r="I39" s="186">
        <v>0</v>
      </c>
      <c r="J39" s="186" t="s">
        <v>556</v>
      </c>
      <c r="K39" s="186" t="s">
        <v>556</v>
      </c>
      <c r="L39" s="183">
        <f t="shared" si="6"/>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2"/>
        <v>0</v>
      </c>
      <c r="AC39" s="190">
        <f t="shared" si="5"/>
        <v>0</v>
      </c>
    </row>
    <row r="40" spans="1:29" ht="31.5" x14ac:dyDescent="0.25">
      <c r="A40" s="184" t="s">
        <v>152</v>
      </c>
      <c r="B40" s="185" t="s">
        <v>139</v>
      </c>
      <c r="C40" s="183">
        <f>'6.2. Паспорт фин осв ввод утв'!C40</f>
        <v>0</v>
      </c>
      <c r="D40" s="186" t="s">
        <v>556</v>
      </c>
      <c r="E40" s="186">
        <f t="shared" si="3"/>
        <v>0</v>
      </c>
      <c r="F40" s="186">
        <v>0</v>
      </c>
      <c r="G40" s="186">
        <f>'6.2. Паспорт фин осв ввод утв'!P40</f>
        <v>0</v>
      </c>
      <c r="H40" s="186">
        <f t="shared" si="4"/>
        <v>0</v>
      </c>
      <c r="I40" s="186">
        <v>0</v>
      </c>
      <c r="J40" s="186" t="s">
        <v>556</v>
      </c>
      <c r="K40" s="186" t="s">
        <v>556</v>
      </c>
      <c r="L40" s="183">
        <f t="shared" si="6"/>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2"/>
        <v>0</v>
      </c>
      <c r="AC40" s="190">
        <f t="shared" si="5"/>
        <v>0</v>
      </c>
    </row>
    <row r="41" spans="1:29" x14ac:dyDescent="0.25">
      <c r="A41" s="184" t="s">
        <v>151</v>
      </c>
      <c r="B41" s="185" t="s">
        <v>137</v>
      </c>
      <c r="C41" s="183">
        <v>0.18</v>
      </c>
      <c r="D41" s="186" t="s">
        <v>556</v>
      </c>
      <c r="E41" s="186">
        <f t="shared" si="3"/>
        <v>0.18</v>
      </c>
      <c r="F41" s="186">
        <v>0.18</v>
      </c>
      <c r="G41" s="186">
        <f>'6.2. Паспорт фин осв ввод утв'!P41</f>
        <v>0</v>
      </c>
      <c r="H41" s="186">
        <f t="shared" si="4"/>
        <v>0.18</v>
      </c>
      <c r="I41" s="186">
        <v>4</v>
      </c>
      <c r="J41" s="186" t="s">
        <v>556</v>
      </c>
      <c r="K41" s="186" t="s">
        <v>556</v>
      </c>
      <c r="L41" s="183">
        <v>0</v>
      </c>
      <c r="M41" s="186">
        <v>0</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2"/>
        <v>0.18</v>
      </c>
      <c r="AC41" s="190">
        <f t="shared" si="5"/>
        <v>0</v>
      </c>
    </row>
    <row r="42" spans="1:29" ht="18.75" x14ac:dyDescent="0.25">
      <c r="A42" s="184" t="s">
        <v>150</v>
      </c>
      <c r="B42" s="187" t="s">
        <v>569</v>
      </c>
      <c r="C42" s="183">
        <f>'6.2. Паспорт фин осв ввод утв'!C42</f>
        <v>0</v>
      </c>
      <c r="D42" s="186" t="s">
        <v>556</v>
      </c>
      <c r="E42" s="186">
        <f t="shared" si="3"/>
        <v>0</v>
      </c>
      <c r="F42" s="186">
        <v>0</v>
      </c>
      <c r="G42" s="186">
        <f>'6.2. Паспорт фин осв ввод утв'!P42</f>
        <v>0</v>
      </c>
      <c r="H42" s="186">
        <f t="shared" si="4"/>
        <v>0</v>
      </c>
      <c r="I42" s="186">
        <v>0</v>
      </c>
      <c r="J42" s="186" t="s">
        <v>556</v>
      </c>
      <c r="K42" s="186" t="s">
        <v>556</v>
      </c>
      <c r="L42" s="183">
        <f t="shared" ref="L42:L48" si="7">C42</f>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2"/>
        <v>0</v>
      </c>
      <c r="AC42" s="190">
        <f t="shared" si="5"/>
        <v>0</v>
      </c>
    </row>
    <row r="43" spans="1:29" s="306" customFormat="1" x14ac:dyDescent="0.25">
      <c r="A43" s="181" t="s">
        <v>58</v>
      </c>
      <c r="B43" s="182" t="s">
        <v>149</v>
      </c>
      <c r="C43" s="183">
        <f>'6.2. Паспорт фин осв ввод утв'!C43</f>
        <v>0</v>
      </c>
      <c r="D43" s="186" t="s">
        <v>556</v>
      </c>
      <c r="E43" s="186">
        <f t="shared" si="3"/>
        <v>0</v>
      </c>
      <c r="F43" s="186">
        <v>0</v>
      </c>
      <c r="G43" s="183">
        <f>'6.2. Паспорт фин осв ввод утв'!P43</f>
        <v>0</v>
      </c>
      <c r="H43" s="186">
        <f t="shared" si="4"/>
        <v>0</v>
      </c>
      <c r="I43" s="183">
        <v>0</v>
      </c>
      <c r="J43" s="186" t="s">
        <v>556</v>
      </c>
      <c r="K43" s="186" t="s">
        <v>556</v>
      </c>
      <c r="L43" s="183">
        <f t="shared" si="7"/>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2"/>
        <v>0</v>
      </c>
      <c r="AC43" s="190">
        <f t="shared" si="5"/>
        <v>0</v>
      </c>
    </row>
    <row r="44" spans="1:29" x14ac:dyDescent="0.25">
      <c r="A44" s="184" t="s">
        <v>148</v>
      </c>
      <c r="B44" s="185" t="s">
        <v>147</v>
      </c>
      <c r="C44" s="183">
        <f>'6.2. Паспорт фин осв ввод утв'!C44</f>
        <v>0</v>
      </c>
      <c r="D44" s="186" t="s">
        <v>556</v>
      </c>
      <c r="E44" s="186">
        <f t="shared" si="3"/>
        <v>0</v>
      </c>
      <c r="F44" s="186">
        <v>0</v>
      </c>
      <c r="G44" s="186">
        <f>'6.2. Паспорт фин осв ввод утв'!P44</f>
        <v>0</v>
      </c>
      <c r="H44" s="186">
        <f t="shared" si="4"/>
        <v>0</v>
      </c>
      <c r="I44" s="186">
        <v>0</v>
      </c>
      <c r="J44" s="186" t="s">
        <v>556</v>
      </c>
      <c r="K44" s="186" t="s">
        <v>556</v>
      </c>
      <c r="L44" s="183">
        <f t="shared" si="7"/>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2"/>
        <v>0</v>
      </c>
      <c r="AC44" s="190">
        <f t="shared" si="5"/>
        <v>0</v>
      </c>
    </row>
    <row r="45" spans="1:29" x14ac:dyDescent="0.25">
      <c r="A45" s="184" t="s">
        <v>146</v>
      </c>
      <c r="B45" s="185" t="s">
        <v>145</v>
      </c>
      <c r="C45" s="183">
        <f>'6.2. Паспорт фин осв ввод утв'!C45</f>
        <v>0</v>
      </c>
      <c r="D45" s="186" t="s">
        <v>556</v>
      </c>
      <c r="E45" s="186">
        <f t="shared" si="3"/>
        <v>0</v>
      </c>
      <c r="F45" s="186">
        <v>0</v>
      </c>
      <c r="G45" s="186">
        <f>'6.2. Паспорт фин осв ввод утв'!P45</f>
        <v>0</v>
      </c>
      <c r="H45" s="186">
        <f t="shared" si="4"/>
        <v>0</v>
      </c>
      <c r="I45" s="186">
        <v>0</v>
      </c>
      <c r="J45" s="186" t="s">
        <v>556</v>
      </c>
      <c r="K45" s="186" t="s">
        <v>556</v>
      </c>
      <c r="L45" s="183">
        <f t="shared" si="7"/>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2"/>
        <v>0</v>
      </c>
      <c r="AC45" s="190">
        <f t="shared" si="5"/>
        <v>0</v>
      </c>
    </row>
    <row r="46" spans="1:29" x14ac:dyDescent="0.25">
      <c r="A46" s="184" t="s">
        <v>144</v>
      </c>
      <c r="B46" s="185" t="s">
        <v>143</v>
      </c>
      <c r="C46" s="183">
        <f>'6.2. Паспорт фин осв ввод утв'!C46</f>
        <v>0</v>
      </c>
      <c r="D46" s="186" t="s">
        <v>556</v>
      </c>
      <c r="E46" s="186">
        <f t="shared" si="3"/>
        <v>0</v>
      </c>
      <c r="F46" s="186">
        <v>0</v>
      </c>
      <c r="G46" s="186">
        <f>'6.2. Паспорт фин осв ввод утв'!P46</f>
        <v>0</v>
      </c>
      <c r="H46" s="186">
        <f t="shared" si="4"/>
        <v>0</v>
      </c>
      <c r="I46" s="186">
        <v>0</v>
      </c>
      <c r="J46" s="186" t="s">
        <v>556</v>
      </c>
      <c r="K46" s="186" t="s">
        <v>556</v>
      </c>
      <c r="L46" s="183">
        <f t="shared" si="7"/>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2"/>
        <v>0</v>
      </c>
      <c r="AC46" s="190">
        <f t="shared" si="5"/>
        <v>0</v>
      </c>
    </row>
    <row r="47" spans="1:29" ht="31.5" x14ac:dyDescent="0.25">
      <c r="A47" s="184" t="s">
        <v>142</v>
      </c>
      <c r="B47" s="185" t="s">
        <v>141</v>
      </c>
      <c r="C47" s="183">
        <f>'6.2. Паспорт фин осв ввод утв'!C47</f>
        <v>0</v>
      </c>
      <c r="D47" s="186" t="s">
        <v>556</v>
      </c>
      <c r="E47" s="186">
        <f t="shared" si="3"/>
        <v>0</v>
      </c>
      <c r="F47" s="186">
        <v>0</v>
      </c>
      <c r="G47" s="186">
        <f>'6.2. Паспорт фин осв ввод утв'!P47</f>
        <v>0</v>
      </c>
      <c r="H47" s="186">
        <f t="shared" si="4"/>
        <v>0</v>
      </c>
      <c r="I47" s="186">
        <v>0</v>
      </c>
      <c r="J47" s="186" t="s">
        <v>556</v>
      </c>
      <c r="K47" s="186" t="s">
        <v>556</v>
      </c>
      <c r="L47" s="183">
        <f t="shared" si="7"/>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2"/>
        <v>0</v>
      </c>
      <c r="AC47" s="190">
        <f t="shared" si="5"/>
        <v>0</v>
      </c>
    </row>
    <row r="48" spans="1:29" ht="31.5" x14ac:dyDescent="0.25">
      <c r="A48" s="184" t="s">
        <v>140</v>
      </c>
      <c r="B48" s="185" t="s">
        <v>139</v>
      </c>
      <c r="C48" s="183">
        <f>'6.2. Паспорт фин осв ввод утв'!C48</f>
        <v>0</v>
      </c>
      <c r="D48" s="186" t="s">
        <v>556</v>
      </c>
      <c r="E48" s="186">
        <f t="shared" si="3"/>
        <v>0</v>
      </c>
      <c r="F48" s="186">
        <v>0</v>
      </c>
      <c r="G48" s="186">
        <f>'6.2. Паспорт фин осв ввод утв'!P48</f>
        <v>0</v>
      </c>
      <c r="H48" s="186">
        <f t="shared" si="4"/>
        <v>0</v>
      </c>
      <c r="I48" s="186">
        <v>0</v>
      </c>
      <c r="J48" s="186" t="s">
        <v>556</v>
      </c>
      <c r="K48" s="186" t="s">
        <v>556</v>
      </c>
      <c r="L48" s="183">
        <f t="shared" si="7"/>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2"/>
        <v>0</v>
      </c>
      <c r="AC48" s="190">
        <f t="shared" si="5"/>
        <v>0</v>
      </c>
    </row>
    <row r="49" spans="1:29" x14ac:dyDescent="0.25">
      <c r="A49" s="184" t="s">
        <v>138</v>
      </c>
      <c r="B49" s="185" t="s">
        <v>137</v>
      </c>
      <c r="C49" s="183">
        <f>C41</f>
        <v>0.18</v>
      </c>
      <c r="D49" s="186" t="s">
        <v>556</v>
      </c>
      <c r="E49" s="186">
        <f t="shared" si="3"/>
        <v>0.18</v>
      </c>
      <c r="F49" s="186">
        <v>0.18</v>
      </c>
      <c r="G49" s="186">
        <f>'6.2. Паспорт фин осв ввод утв'!P49</f>
        <v>0</v>
      </c>
      <c r="H49" s="186">
        <f t="shared" si="4"/>
        <v>0.18</v>
      </c>
      <c r="I49" s="186">
        <v>4</v>
      </c>
      <c r="J49" s="186" t="s">
        <v>556</v>
      </c>
      <c r="K49" s="186" t="s">
        <v>556</v>
      </c>
      <c r="L49" s="183">
        <v>0</v>
      </c>
      <c r="M49" s="186">
        <v>0</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2"/>
        <v>0.18</v>
      </c>
      <c r="AC49" s="190">
        <f t="shared" si="5"/>
        <v>0</v>
      </c>
    </row>
    <row r="50" spans="1:29" ht="18.75" x14ac:dyDescent="0.25">
      <c r="A50" s="184" t="s">
        <v>136</v>
      </c>
      <c r="B50" s="187" t="s">
        <v>569</v>
      </c>
      <c r="C50" s="183">
        <f>'6.2. Паспорт фин осв ввод утв'!C50</f>
        <v>0</v>
      </c>
      <c r="D50" s="186" t="s">
        <v>556</v>
      </c>
      <c r="E50" s="186">
        <f t="shared" si="3"/>
        <v>0</v>
      </c>
      <c r="F50" s="186">
        <v>0</v>
      </c>
      <c r="G50" s="186">
        <f>'6.2. Паспорт фин осв ввод утв'!P50</f>
        <v>0</v>
      </c>
      <c r="H50" s="186">
        <f t="shared" si="4"/>
        <v>0</v>
      </c>
      <c r="I50" s="186">
        <v>0</v>
      </c>
      <c r="J50" s="186" t="s">
        <v>556</v>
      </c>
      <c r="K50" s="186" t="s">
        <v>556</v>
      </c>
      <c r="L50" s="183">
        <f>C50</f>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2"/>
        <v>0</v>
      </c>
      <c r="AC50" s="190">
        <f t="shared" si="5"/>
        <v>0</v>
      </c>
    </row>
    <row r="51" spans="1:29" s="306" customFormat="1" ht="35.25" customHeight="1" x14ac:dyDescent="0.25">
      <c r="A51" s="181" t="s">
        <v>56</v>
      </c>
      <c r="B51" s="182" t="s">
        <v>134</v>
      </c>
      <c r="C51" s="183">
        <f>'6.2. Паспорт фин осв ввод утв'!C51</f>
        <v>0</v>
      </c>
      <c r="D51" s="186" t="s">
        <v>556</v>
      </c>
      <c r="E51" s="186">
        <f t="shared" si="3"/>
        <v>0</v>
      </c>
      <c r="F51" s="186">
        <v>0</v>
      </c>
      <c r="G51" s="183">
        <f>'6.2. Паспорт фин осв ввод утв'!P51</f>
        <v>0</v>
      </c>
      <c r="H51" s="186">
        <f t="shared" si="4"/>
        <v>0</v>
      </c>
      <c r="I51" s="183">
        <v>0</v>
      </c>
      <c r="J51" s="186" t="s">
        <v>556</v>
      </c>
      <c r="K51" s="186" t="s">
        <v>556</v>
      </c>
      <c r="L51" s="183">
        <f>C51</f>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2"/>
        <v>0</v>
      </c>
      <c r="AC51" s="190">
        <f t="shared" si="5"/>
        <v>0</v>
      </c>
    </row>
    <row r="52" spans="1:29" x14ac:dyDescent="0.25">
      <c r="A52" s="184" t="s">
        <v>133</v>
      </c>
      <c r="B52" s="185" t="s">
        <v>132</v>
      </c>
      <c r="C52" s="183">
        <f>C30</f>
        <v>0.87411431281000007</v>
      </c>
      <c r="D52" s="186" t="s">
        <v>556</v>
      </c>
      <c r="E52" s="186">
        <f t="shared" si="3"/>
        <v>0.87411431281000007</v>
      </c>
      <c r="F52" s="186">
        <v>0.87411431281000007</v>
      </c>
      <c r="G52" s="186">
        <f>'6.2. Паспорт фин осв ввод утв'!P52</f>
        <v>0</v>
      </c>
      <c r="H52" s="186">
        <f t="shared" si="4"/>
        <v>0.87411431281000007</v>
      </c>
      <c r="I52" s="186">
        <v>0</v>
      </c>
      <c r="J52" s="186" t="s">
        <v>556</v>
      </c>
      <c r="K52" s="186" t="s">
        <v>556</v>
      </c>
      <c r="L52" s="183">
        <v>0</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2"/>
        <v>0.87411431281000007</v>
      </c>
      <c r="AC52" s="190">
        <f t="shared" si="5"/>
        <v>0</v>
      </c>
    </row>
    <row r="53" spans="1:29" x14ac:dyDescent="0.25">
      <c r="A53" s="184" t="s">
        <v>131</v>
      </c>
      <c r="B53" s="185" t="s">
        <v>125</v>
      </c>
      <c r="C53" s="183">
        <f>'6.2. Паспорт фин осв ввод утв'!C53</f>
        <v>0</v>
      </c>
      <c r="D53" s="186" t="s">
        <v>556</v>
      </c>
      <c r="E53" s="186">
        <f t="shared" si="3"/>
        <v>0</v>
      </c>
      <c r="F53" s="186">
        <v>0</v>
      </c>
      <c r="G53" s="186">
        <f>'6.2. Паспорт фин осв ввод утв'!P53</f>
        <v>0</v>
      </c>
      <c r="H53" s="186">
        <f t="shared" si="4"/>
        <v>0</v>
      </c>
      <c r="I53" s="186">
        <v>0</v>
      </c>
      <c r="J53" s="186" t="s">
        <v>556</v>
      </c>
      <c r="K53" s="186" t="s">
        <v>556</v>
      </c>
      <c r="L53" s="183">
        <f>C53</f>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2"/>
        <v>0</v>
      </c>
      <c r="AC53" s="190">
        <f t="shared" si="5"/>
        <v>0</v>
      </c>
    </row>
    <row r="54" spans="1:29" x14ac:dyDescent="0.25">
      <c r="A54" s="184" t="s">
        <v>130</v>
      </c>
      <c r="B54" s="187" t="s">
        <v>124</v>
      </c>
      <c r="C54" s="183">
        <f>'6.2. Паспорт фин осв ввод утв'!C54</f>
        <v>0</v>
      </c>
      <c r="D54" s="186" t="s">
        <v>556</v>
      </c>
      <c r="E54" s="186">
        <f t="shared" si="3"/>
        <v>0</v>
      </c>
      <c r="F54" s="186">
        <v>0</v>
      </c>
      <c r="G54" s="186">
        <f>'6.2. Паспорт фин осв ввод утв'!P54</f>
        <v>0</v>
      </c>
      <c r="H54" s="186">
        <f t="shared" si="4"/>
        <v>0</v>
      </c>
      <c r="I54" s="186">
        <v>0</v>
      </c>
      <c r="J54" s="186" t="s">
        <v>556</v>
      </c>
      <c r="K54" s="186" t="s">
        <v>556</v>
      </c>
      <c r="L54" s="183">
        <f>C54</f>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2"/>
        <v>0</v>
      </c>
      <c r="AC54" s="190">
        <f t="shared" si="5"/>
        <v>0</v>
      </c>
    </row>
    <row r="55" spans="1:29" x14ac:dyDescent="0.25">
      <c r="A55" s="184" t="s">
        <v>129</v>
      </c>
      <c r="B55" s="187" t="s">
        <v>123</v>
      </c>
      <c r="C55" s="183">
        <f>'6.2. Паспорт фин осв ввод утв'!C55</f>
        <v>0</v>
      </c>
      <c r="D55" s="186" t="s">
        <v>556</v>
      </c>
      <c r="E55" s="186">
        <f t="shared" si="3"/>
        <v>0</v>
      </c>
      <c r="F55" s="186">
        <v>0</v>
      </c>
      <c r="G55" s="186">
        <f>'6.2. Паспорт фин осв ввод утв'!P55</f>
        <v>0</v>
      </c>
      <c r="H55" s="186">
        <f t="shared" si="4"/>
        <v>0</v>
      </c>
      <c r="I55" s="186">
        <v>0</v>
      </c>
      <c r="J55" s="186" t="s">
        <v>556</v>
      </c>
      <c r="K55" s="186" t="s">
        <v>556</v>
      </c>
      <c r="L55" s="183">
        <f>C55</f>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2"/>
        <v>0</v>
      </c>
      <c r="AC55" s="190">
        <f t="shared" si="5"/>
        <v>0</v>
      </c>
    </row>
    <row r="56" spans="1:29" x14ac:dyDescent="0.25">
      <c r="A56" s="184" t="s">
        <v>128</v>
      </c>
      <c r="B56" s="187" t="s">
        <v>122</v>
      </c>
      <c r="C56" s="183">
        <f>C49</f>
        <v>0.18</v>
      </c>
      <c r="D56" s="186" t="s">
        <v>556</v>
      </c>
      <c r="E56" s="186">
        <f t="shared" si="3"/>
        <v>0.18</v>
      </c>
      <c r="F56" s="186">
        <v>0.18</v>
      </c>
      <c r="G56" s="186">
        <f>'6.2. Паспорт фин осв ввод утв'!P56</f>
        <v>0</v>
      </c>
      <c r="H56" s="186">
        <f t="shared" si="4"/>
        <v>0.18</v>
      </c>
      <c r="I56" s="186">
        <v>4</v>
      </c>
      <c r="J56" s="186" t="s">
        <v>556</v>
      </c>
      <c r="K56" s="186" t="s">
        <v>556</v>
      </c>
      <c r="L56" s="183">
        <v>0</v>
      </c>
      <c r="M56" s="186">
        <v>0</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2"/>
        <v>0.18</v>
      </c>
      <c r="AC56" s="190">
        <f t="shared" si="5"/>
        <v>0</v>
      </c>
    </row>
    <row r="57" spans="1:29" ht="18.75" x14ac:dyDescent="0.25">
      <c r="A57" s="184" t="s">
        <v>127</v>
      </c>
      <c r="B57" s="187" t="s">
        <v>570</v>
      </c>
      <c r="C57" s="183">
        <f>'6.2. Паспорт фин осв ввод утв'!C57</f>
        <v>0</v>
      </c>
      <c r="D57" s="186" t="s">
        <v>556</v>
      </c>
      <c r="E57" s="186">
        <f t="shared" si="3"/>
        <v>0</v>
      </c>
      <c r="F57" s="186">
        <v>0</v>
      </c>
      <c r="G57" s="186">
        <f>'6.2. Паспорт фин осв ввод утв'!P57</f>
        <v>0</v>
      </c>
      <c r="H57" s="186">
        <f t="shared" si="4"/>
        <v>0</v>
      </c>
      <c r="I57" s="186">
        <v>0</v>
      </c>
      <c r="J57" s="186" t="s">
        <v>556</v>
      </c>
      <c r="K57" s="186" t="s">
        <v>556</v>
      </c>
      <c r="L57" s="183">
        <f t="shared" ref="L57:L62" si="8">C57</f>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2"/>
        <v>0</v>
      </c>
      <c r="AC57" s="190">
        <f t="shared" si="5"/>
        <v>0</v>
      </c>
    </row>
    <row r="58" spans="1:29" s="306" customFormat="1" ht="36.75" customHeight="1" x14ac:dyDescent="0.25">
      <c r="A58" s="181" t="s">
        <v>55</v>
      </c>
      <c r="B58" s="188" t="s">
        <v>225</v>
      </c>
      <c r="C58" s="183">
        <f>'6.2. Паспорт фин осв ввод утв'!C58</f>
        <v>0</v>
      </c>
      <c r="D58" s="186" t="s">
        <v>556</v>
      </c>
      <c r="E58" s="186">
        <f t="shared" si="3"/>
        <v>0</v>
      </c>
      <c r="F58" s="186">
        <v>0</v>
      </c>
      <c r="G58" s="183">
        <f>'6.2. Паспорт фин осв ввод утв'!P58</f>
        <v>0</v>
      </c>
      <c r="H58" s="186">
        <f t="shared" si="4"/>
        <v>0</v>
      </c>
      <c r="I58" s="183">
        <v>0</v>
      </c>
      <c r="J58" s="186" t="s">
        <v>556</v>
      </c>
      <c r="K58" s="186" t="s">
        <v>556</v>
      </c>
      <c r="L58" s="183">
        <f t="shared" si="8"/>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9">Y52</f>
        <v>0</v>
      </c>
      <c r="Z58" s="186" t="s">
        <v>556</v>
      </c>
      <c r="AA58" s="186" t="s">
        <v>556</v>
      </c>
      <c r="AB58" s="183">
        <f t="shared" si="2"/>
        <v>0</v>
      </c>
      <c r="AC58" s="190">
        <f t="shared" si="5"/>
        <v>0</v>
      </c>
    </row>
    <row r="59" spans="1:29" s="306" customFormat="1" x14ac:dyDescent="0.25">
      <c r="A59" s="181" t="s">
        <v>53</v>
      </c>
      <c r="B59" s="182" t="s">
        <v>126</v>
      </c>
      <c r="C59" s="183">
        <f>'6.2. Паспорт фин осв ввод утв'!C59</f>
        <v>0</v>
      </c>
      <c r="D59" s="186" t="s">
        <v>556</v>
      </c>
      <c r="E59" s="186">
        <f t="shared" si="3"/>
        <v>0</v>
      </c>
      <c r="F59" s="186">
        <v>0</v>
      </c>
      <c r="G59" s="183">
        <f>'6.2. Паспорт фин осв ввод утв'!P59</f>
        <v>0</v>
      </c>
      <c r="H59" s="186">
        <f t="shared" si="4"/>
        <v>0</v>
      </c>
      <c r="I59" s="183">
        <v>0</v>
      </c>
      <c r="J59" s="186" t="s">
        <v>556</v>
      </c>
      <c r="K59" s="186" t="s">
        <v>556</v>
      </c>
      <c r="L59" s="183">
        <f t="shared" si="8"/>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2"/>
        <v>0</v>
      </c>
      <c r="AC59" s="190">
        <f t="shared" si="5"/>
        <v>0</v>
      </c>
    </row>
    <row r="60" spans="1:29" x14ac:dyDescent="0.25">
      <c r="A60" s="184" t="s">
        <v>219</v>
      </c>
      <c r="B60" s="189" t="s">
        <v>147</v>
      </c>
      <c r="C60" s="183">
        <f>'6.2. Паспорт фин осв ввод утв'!C60</f>
        <v>0</v>
      </c>
      <c r="D60" s="186" t="s">
        <v>556</v>
      </c>
      <c r="E60" s="186">
        <f t="shared" si="3"/>
        <v>0</v>
      </c>
      <c r="F60" s="186">
        <v>0</v>
      </c>
      <c r="G60" s="186">
        <f>'6.2. Паспорт фин осв ввод утв'!P60</f>
        <v>0</v>
      </c>
      <c r="H60" s="186">
        <f t="shared" si="4"/>
        <v>0</v>
      </c>
      <c r="I60" s="186">
        <v>0</v>
      </c>
      <c r="J60" s="186" t="s">
        <v>556</v>
      </c>
      <c r="K60" s="186" t="s">
        <v>556</v>
      </c>
      <c r="L60" s="183">
        <f t="shared" si="8"/>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2"/>
        <v>0</v>
      </c>
      <c r="AC60" s="190">
        <f t="shared" si="5"/>
        <v>0</v>
      </c>
    </row>
    <row r="61" spans="1:29" x14ac:dyDescent="0.25">
      <c r="A61" s="184" t="s">
        <v>220</v>
      </c>
      <c r="B61" s="189" t="s">
        <v>145</v>
      </c>
      <c r="C61" s="183">
        <f>'6.2. Паспорт фин осв ввод утв'!C61</f>
        <v>0</v>
      </c>
      <c r="D61" s="186" t="s">
        <v>556</v>
      </c>
      <c r="E61" s="186">
        <f t="shared" si="3"/>
        <v>0</v>
      </c>
      <c r="F61" s="186">
        <v>0</v>
      </c>
      <c r="G61" s="186">
        <f>'6.2. Паспорт фин осв ввод утв'!P61</f>
        <v>0</v>
      </c>
      <c r="H61" s="186">
        <f t="shared" si="4"/>
        <v>0</v>
      </c>
      <c r="I61" s="186">
        <v>0</v>
      </c>
      <c r="J61" s="186" t="s">
        <v>556</v>
      </c>
      <c r="K61" s="186" t="s">
        <v>556</v>
      </c>
      <c r="L61" s="183">
        <f t="shared" si="8"/>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2"/>
        <v>0</v>
      </c>
      <c r="AC61" s="190">
        <f t="shared" si="5"/>
        <v>0</v>
      </c>
    </row>
    <row r="62" spans="1:29" x14ac:dyDescent="0.25">
      <c r="A62" s="184" t="s">
        <v>221</v>
      </c>
      <c r="B62" s="189" t="s">
        <v>143</v>
      </c>
      <c r="C62" s="183">
        <f>'6.2. Паспорт фин осв ввод утв'!C62</f>
        <v>0</v>
      </c>
      <c r="D62" s="186" t="s">
        <v>556</v>
      </c>
      <c r="E62" s="186">
        <f t="shared" si="3"/>
        <v>0</v>
      </c>
      <c r="F62" s="186">
        <v>0</v>
      </c>
      <c r="G62" s="186">
        <f>'6.2. Паспорт фин осв ввод утв'!P62</f>
        <v>0</v>
      </c>
      <c r="H62" s="186">
        <f t="shared" si="4"/>
        <v>0</v>
      </c>
      <c r="I62" s="186">
        <v>0</v>
      </c>
      <c r="J62" s="186" t="s">
        <v>556</v>
      </c>
      <c r="K62" s="186" t="s">
        <v>556</v>
      </c>
      <c r="L62" s="183">
        <f t="shared" si="8"/>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2"/>
        <v>0</v>
      </c>
      <c r="AC62" s="190">
        <f t="shared" si="5"/>
        <v>0</v>
      </c>
    </row>
    <row r="63" spans="1:29" x14ac:dyDescent="0.25">
      <c r="A63" s="184" t="s">
        <v>222</v>
      </c>
      <c r="B63" s="189" t="s">
        <v>224</v>
      </c>
      <c r="C63" s="183">
        <f>C49</f>
        <v>0.18</v>
      </c>
      <c r="D63" s="186" t="s">
        <v>556</v>
      </c>
      <c r="E63" s="186">
        <f t="shared" si="3"/>
        <v>0.18</v>
      </c>
      <c r="F63" s="186">
        <v>0.18</v>
      </c>
      <c r="G63" s="186">
        <f>'6.2. Паспорт фин осв ввод утв'!P63</f>
        <v>0</v>
      </c>
      <c r="H63" s="186">
        <f t="shared" si="4"/>
        <v>0.18</v>
      </c>
      <c r="I63" s="186">
        <v>4</v>
      </c>
      <c r="J63" s="186" t="s">
        <v>556</v>
      </c>
      <c r="K63" s="186" t="s">
        <v>556</v>
      </c>
      <c r="L63" s="183">
        <v>0</v>
      </c>
      <c r="M63" s="186">
        <v>0</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2"/>
        <v>0.18</v>
      </c>
      <c r="AC63" s="190">
        <f t="shared" si="5"/>
        <v>0</v>
      </c>
    </row>
    <row r="64" spans="1:29" ht="18.75" x14ac:dyDescent="0.25">
      <c r="A64" s="184" t="s">
        <v>223</v>
      </c>
      <c r="B64" s="187" t="s">
        <v>570</v>
      </c>
      <c r="C64" s="183">
        <f>'6.2. Паспорт фин осв ввод утв'!C64</f>
        <v>0</v>
      </c>
      <c r="D64" s="186" t="s">
        <v>556</v>
      </c>
      <c r="E64" s="186">
        <f t="shared" si="3"/>
        <v>0</v>
      </c>
      <c r="F64" s="186">
        <v>0</v>
      </c>
      <c r="G64" s="186">
        <f>'6.2. Паспорт фин осв ввод утв'!P64</f>
        <v>0</v>
      </c>
      <c r="H64" s="186">
        <f t="shared" si="4"/>
        <v>0</v>
      </c>
      <c r="I64" s="186">
        <v>0</v>
      </c>
      <c r="J64" s="186" t="s">
        <v>556</v>
      </c>
      <c r="K64" s="186" t="s">
        <v>556</v>
      </c>
      <c r="L64" s="183">
        <f>C64</f>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2"/>
        <v>0</v>
      </c>
      <c r="AC64" s="190">
        <f t="shared" si="5"/>
        <v>0</v>
      </c>
    </row>
    <row r="65" spans="1:28" x14ac:dyDescent="0.25">
      <c r="A65" s="49"/>
      <c r="B65" s="44"/>
      <c r="C65" s="44"/>
      <c r="D65" s="44"/>
      <c r="E65" s="44"/>
      <c r="F65" s="44"/>
      <c r="G65" s="44"/>
    </row>
    <row r="66" spans="1:28" ht="54" customHeight="1" x14ac:dyDescent="0.25">
      <c r="B66" s="387"/>
      <c r="C66" s="387"/>
      <c r="D66" s="387"/>
      <c r="E66" s="387"/>
      <c r="F66" s="46"/>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87"/>
      <c r="C68" s="387"/>
      <c r="D68" s="387"/>
      <c r="E68" s="387"/>
      <c r="F68" s="46"/>
      <c r="G68" s="46"/>
    </row>
    <row r="70" spans="1:28" ht="36.75" customHeight="1" x14ac:dyDescent="0.25">
      <c r="B70" s="387"/>
      <c r="C70" s="387"/>
      <c r="D70" s="387"/>
      <c r="E70" s="387"/>
      <c r="F70" s="46"/>
      <c r="G70" s="46"/>
    </row>
    <row r="72" spans="1:28" ht="51" customHeight="1" x14ac:dyDescent="0.25">
      <c r="B72" s="387"/>
      <c r="C72" s="387"/>
      <c r="D72" s="387"/>
      <c r="E72" s="387"/>
      <c r="F72" s="46"/>
      <c r="G72" s="46"/>
    </row>
    <row r="73" spans="1:28" ht="32.25" customHeight="1" x14ac:dyDescent="0.25">
      <c r="B73" s="387"/>
      <c r="C73" s="387"/>
      <c r="D73" s="387"/>
      <c r="E73" s="387"/>
      <c r="F73" s="46"/>
      <c r="G73" s="46"/>
    </row>
    <row r="74" spans="1:28" ht="51.75" customHeight="1" x14ac:dyDescent="0.25">
      <c r="B74" s="387"/>
      <c r="C74" s="387"/>
      <c r="D74" s="387"/>
      <c r="E74" s="387"/>
      <c r="F74" s="46"/>
      <c r="G74" s="46"/>
    </row>
    <row r="75" spans="1:28" ht="21.75" customHeight="1" x14ac:dyDescent="0.25">
      <c r="B75" s="385"/>
      <c r="C75" s="385"/>
      <c r="D75" s="385"/>
      <c r="E75" s="385"/>
      <c r="F75" s="45"/>
      <c r="G75" s="45"/>
    </row>
    <row r="76" spans="1:28" ht="23.25" customHeight="1" x14ac:dyDescent="0.25"/>
    <row r="77" spans="1:28" ht="18.75" customHeight="1" x14ac:dyDescent="0.25">
      <c r="B77" s="386"/>
      <c r="C77" s="386"/>
      <c r="D77" s="386"/>
      <c r="E77" s="386"/>
      <c r="F77" s="44"/>
      <c r="G77" s="44"/>
    </row>
  </sheetData>
  <mergeCells count="39">
    <mergeCell ref="E20:F21"/>
    <mergeCell ref="A12:AC12"/>
    <mergeCell ref="A4:AC4"/>
    <mergeCell ref="A6:AC6"/>
    <mergeCell ref="A8:AC8"/>
    <mergeCell ref="A9:AC9"/>
    <mergeCell ref="A11:AC11"/>
    <mergeCell ref="A14:AC14"/>
    <mergeCell ref="A15:AC15"/>
    <mergeCell ref="A16:AC16"/>
    <mergeCell ref="A18:AC18"/>
    <mergeCell ref="A20:A22"/>
    <mergeCell ref="B20:B22"/>
    <mergeCell ref="C20:D21"/>
    <mergeCell ref="V21:W21"/>
    <mergeCell ref="X21:Y2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B75:E75"/>
    <mergeCell ref="B77:E77"/>
    <mergeCell ref="B66:E66"/>
    <mergeCell ref="B68:E68"/>
    <mergeCell ref="B72:E72"/>
    <mergeCell ref="B73:E73"/>
    <mergeCell ref="B74:E74"/>
    <mergeCell ref="B70:E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18" t="str">
        <f>'1. паспорт местоположение'!A5:C5</f>
        <v>Год раскрытия информации: 2024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c r="AB5" s="318"/>
      <c r="AC5" s="318"/>
      <c r="AD5" s="318"/>
      <c r="AE5" s="318"/>
      <c r="AF5" s="318"/>
      <c r="AG5" s="318"/>
      <c r="AH5" s="318"/>
      <c r="AI5" s="318"/>
      <c r="AJ5" s="318"/>
      <c r="AK5" s="318"/>
      <c r="AL5" s="318"/>
      <c r="AM5" s="318"/>
      <c r="AN5" s="318"/>
      <c r="AO5" s="318"/>
      <c r="AP5" s="318"/>
      <c r="AQ5" s="318"/>
      <c r="AR5" s="318"/>
      <c r="AS5" s="318"/>
      <c r="AT5" s="318"/>
      <c r="AU5" s="318"/>
      <c r="AV5" s="318"/>
    </row>
    <row r="6" spans="1:48" ht="18.75" x14ac:dyDescent="0.3">
      <c r="AV6" s="12"/>
    </row>
    <row r="7" spans="1:48" ht="18.75" x14ac:dyDescent="0.25">
      <c r="A7" s="322" t="s">
        <v>6</v>
      </c>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c r="AL7" s="322"/>
      <c r="AM7" s="322"/>
      <c r="AN7" s="322"/>
      <c r="AO7" s="322"/>
      <c r="AP7" s="322"/>
      <c r="AQ7" s="322"/>
      <c r="AR7" s="322"/>
      <c r="AS7" s="322"/>
      <c r="AT7" s="322"/>
      <c r="AU7" s="322"/>
      <c r="AV7" s="322"/>
    </row>
    <row r="8" spans="1:48" ht="18.75" x14ac:dyDescent="0.25">
      <c r="A8" s="322"/>
      <c r="B8" s="322"/>
      <c r="C8" s="322"/>
      <c r="D8" s="322"/>
      <c r="E8" s="322"/>
      <c r="F8" s="322"/>
      <c r="G8" s="322"/>
      <c r="H8" s="322"/>
      <c r="I8" s="322"/>
      <c r="J8" s="322"/>
      <c r="K8" s="322"/>
      <c r="L8" s="322"/>
      <c r="M8" s="322"/>
      <c r="N8" s="322"/>
      <c r="O8" s="322"/>
      <c r="P8" s="322"/>
      <c r="Q8" s="322"/>
      <c r="R8" s="322"/>
      <c r="S8" s="322"/>
      <c r="T8" s="322"/>
      <c r="U8" s="322"/>
      <c r="V8" s="322"/>
      <c r="W8" s="322"/>
      <c r="X8" s="322"/>
      <c r="Y8" s="322"/>
      <c r="Z8" s="322"/>
      <c r="AA8" s="322"/>
      <c r="AB8" s="322"/>
      <c r="AC8" s="322"/>
      <c r="AD8" s="322"/>
      <c r="AE8" s="322"/>
      <c r="AF8" s="322"/>
      <c r="AG8" s="322"/>
      <c r="AH8" s="322"/>
      <c r="AI8" s="322"/>
      <c r="AJ8" s="322"/>
      <c r="AK8" s="322"/>
      <c r="AL8" s="322"/>
      <c r="AM8" s="322"/>
      <c r="AN8" s="322"/>
      <c r="AO8" s="322"/>
      <c r="AP8" s="322"/>
      <c r="AQ8" s="322"/>
      <c r="AR8" s="322"/>
      <c r="AS8" s="322"/>
      <c r="AT8" s="322"/>
      <c r="AU8" s="322"/>
      <c r="AV8" s="322"/>
    </row>
    <row r="9" spans="1:48"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329"/>
      <c r="Q9" s="329"/>
      <c r="R9" s="329"/>
      <c r="S9" s="329"/>
      <c r="T9" s="329"/>
      <c r="U9" s="329"/>
      <c r="V9" s="329"/>
      <c r="W9" s="329"/>
      <c r="X9" s="329"/>
      <c r="Y9" s="329"/>
      <c r="Z9" s="329"/>
      <c r="AA9" s="329"/>
      <c r="AB9" s="329"/>
      <c r="AC9" s="329"/>
      <c r="AD9" s="329"/>
      <c r="AE9" s="329"/>
      <c r="AF9" s="329"/>
      <c r="AG9" s="329"/>
      <c r="AH9" s="329"/>
      <c r="AI9" s="329"/>
      <c r="AJ9" s="329"/>
      <c r="AK9" s="329"/>
      <c r="AL9" s="329"/>
      <c r="AM9" s="329"/>
      <c r="AN9" s="329"/>
      <c r="AO9" s="329"/>
      <c r="AP9" s="329"/>
      <c r="AQ9" s="329"/>
      <c r="AR9" s="329"/>
      <c r="AS9" s="329"/>
      <c r="AT9" s="329"/>
      <c r="AU9" s="329"/>
      <c r="AV9" s="329"/>
    </row>
    <row r="10" spans="1:48" ht="15.75" x14ac:dyDescent="0.25">
      <c r="A10" s="319" t="s">
        <v>5</v>
      </c>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row>
    <row r="11" spans="1:48" ht="18.75" x14ac:dyDescent="0.25">
      <c r="A11" s="322"/>
      <c r="B11" s="322"/>
      <c r="C11" s="322"/>
      <c r="D11" s="322"/>
      <c r="E11" s="322"/>
      <c r="F11" s="322"/>
      <c r="G11" s="322"/>
      <c r="H11" s="322"/>
      <c r="I11" s="322"/>
      <c r="J11" s="322"/>
      <c r="K11" s="322"/>
      <c r="L11" s="322"/>
      <c r="M11" s="322"/>
      <c r="N11" s="322"/>
      <c r="O11" s="322"/>
      <c r="P11" s="322"/>
      <c r="Q11" s="322"/>
      <c r="R11" s="322"/>
      <c r="S11" s="322"/>
      <c r="T11" s="322"/>
      <c r="U11" s="322"/>
      <c r="V11" s="322"/>
      <c r="W11" s="322"/>
      <c r="X11" s="322"/>
      <c r="Y11" s="322"/>
      <c r="Z11" s="322"/>
      <c r="AA11" s="322"/>
      <c r="AB11" s="322"/>
      <c r="AC11" s="322"/>
      <c r="AD11" s="322"/>
      <c r="AE11" s="322"/>
      <c r="AF11" s="322"/>
      <c r="AG11" s="322"/>
      <c r="AH11" s="322"/>
      <c r="AI11" s="322"/>
      <c r="AJ11" s="322"/>
      <c r="AK11" s="322"/>
      <c r="AL11" s="322"/>
      <c r="AM11" s="322"/>
      <c r="AN11" s="322"/>
      <c r="AO11" s="322"/>
      <c r="AP11" s="322"/>
      <c r="AQ11" s="322"/>
      <c r="AR11" s="322"/>
      <c r="AS11" s="322"/>
      <c r="AT11" s="322"/>
      <c r="AU11" s="322"/>
      <c r="AV11" s="322"/>
    </row>
    <row r="12" spans="1:48" x14ac:dyDescent="0.25">
      <c r="A12" s="329" t="str">
        <f>'1. паспорт местоположение'!A12:C12</f>
        <v>O 24-14</v>
      </c>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29"/>
      <c r="AC12" s="329"/>
      <c r="AD12" s="329"/>
      <c r="AE12" s="329"/>
      <c r="AF12" s="329"/>
      <c r="AG12" s="329"/>
      <c r="AH12" s="329"/>
      <c r="AI12" s="329"/>
      <c r="AJ12" s="329"/>
      <c r="AK12" s="329"/>
      <c r="AL12" s="329"/>
      <c r="AM12" s="329"/>
      <c r="AN12" s="329"/>
      <c r="AO12" s="329"/>
      <c r="AP12" s="329"/>
      <c r="AQ12" s="329"/>
      <c r="AR12" s="329"/>
      <c r="AS12" s="329"/>
      <c r="AT12" s="329"/>
      <c r="AU12" s="329"/>
      <c r="AV12" s="329"/>
    </row>
    <row r="13" spans="1:48" ht="15.75" x14ac:dyDescent="0.25">
      <c r="A13" s="319" t="s">
        <v>4</v>
      </c>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row>
    <row r="14" spans="1:48" ht="18.75" x14ac:dyDescent="0.25">
      <c r="A14" s="333"/>
      <c r="B14" s="333"/>
      <c r="C14" s="333"/>
      <c r="D14" s="333"/>
      <c r="E14" s="333"/>
      <c r="F14" s="333"/>
      <c r="G14" s="333"/>
      <c r="H14" s="333"/>
      <c r="I14" s="333"/>
      <c r="J14" s="333"/>
      <c r="K14" s="333"/>
      <c r="L14" s="333"/>
      <c r="M14" s="333"/>
      <c r="N14" s="333"/>
      <c r="O14" s="333"/>
      <c r="P14" s="333"/>
      <c r="Q14" s="333"/>
      <c r="R14" s="333"/>
      <c r="S14" s="333"/>
      <c r="T14" s="333"/>
      <c r="U14" s="333"/>
      <c r="V14" s="333"/>
      <c r="W14" s="333"/>
      <c r="X14" s="333"/>
      <c r="Y14" s="333"/>
      <c r="Z14" s="333"/>
      <c r="AA14" s="333"/>
      <c r="AB14" s="333"/>
      <c r="AC14" s="333"/>
      <c r="AD14" s="333"/>
      <c r="AE14" s="333"/>
      <c r="AF14" s="333"/>
      <c r="AG14" s="333"/>
      <c r="AH14" s="333"/>
      <c r="AI14" s="333"/>
      <c r="AJ14" s="333"/>
      <c r="AK14" s="333"/>
      <c r="AL14" s="333"/>
      <c r="AM14" s="333"/>
      <c r="AN14" s="333"/>
      <c r="AO14" s="333"/>
      <c r="AP14" s="333"/>
      <c r="AQ14" s="333"/>
      <c r="AR14" s="333"/>
      <c r="AS14" s="333"/>
      <c r="AT14" s="333"/>
      <c r="AU14" s="333"/>
      <c r="AV14" s="333"/>
    </row>
    <row r="15" spans="1:48" x14ac:dyDescent="0.25">
      <c r="A15"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9"/>
      <c r="C15" s="329"/>
      <c r="D15" s="329"/>
      <c r="E15" s="329"/>
      <c r="F15" s="329"/>
      <c r="G15" s="329"/>
      <c r="H15" s="329"/>
      <c r="I15" s="329"/>
      <c r="J15" s="329"/>
      <c r="K15" s="329"/>
      <c r="L15" s="329"/>
      <c r="M15" s="329"/>
      <c r="N15" s="329"/>
      <c r="O15" s="329"/>
      <c r="P15" s="329"/>
      <c r="Q15" s="329"/>
      <c r="R15" s="329"/>
      <c r="S15" s="329"/>
      <c r="T15" s="329"/>
      <c r="U15" s="329"/>
      <c r="V15" s="329"/>
      <c r="W15" s="329"/>
      <c r="X15" s="329"/>
      <c r="Y15" s="329"/>
      <c r="Z15" s="329"/>
      <c r="AA15" s="329"/>
      <c r="AB15" s="329"/>
      <c r="AC15" s="329"/>
      <c r="AD15" s="329"/>
      <c r="AE15" s="329"/>
      <c r="AF15" s="329"/>
      <c r="AG15" s="329"/>
      <c r="AH15" s="329"/>
      <c r="AI15" s="329"/>
      <c r="AJ15" s="329"/>
      <c r="AK15" s="329"/>
      <c r="AL15" s="329"/>
      <c r="AM15" s="329"/>
      <c r="AN15" s="329"/>
      <c r="AO15" s="329"/>
      <c r="AP15" s="329"/>
      <c r="AQ15" s="329"/>
      <c r="AR15" s="329"/>
      <c r="AS15" s="329"/>
      <c r="AT15" s="329"/>
      <c r="AU15" s="329"/>
      <c r="AV15" s="329"/>
    </row>
    <row r="16" spans="1:48" ht="15.75" x14ac:dyDescent="0.25">
      <c r="A16" s="319" t="s">
        <v>3</v>
      </c>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row>
    <row r="17" spans="1:4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353"/>
      <c r="AB17" s="353"/>
      <c r="AC17" s="353"/>
      <c r="AD17" s="353"/>
      <c r="AE17" s="353"/>
      <c r="AF17" s="353"/>
      <c r="AG17" s="353"/>
      <c r="AH17" s="353"/>
      <c r="AI17" s="353"/>
      <c r="AJ17" s="353"/>
      <c r="AK17" s="353"/>
      <c r="AL17" s="353"/>
      <c r="AM17" s="353"/>
      <c r="AN17" s="353"/>
      <c r="AO17" s="353"/>
      <c r="AP17" s="353"/>
      <c r="AQ17" s="353"/>
      <c r="AR17" s="353"/>
      <c r="AS17" s="353"/>
      <c r="AT17" s="353"/>
      <c r="AU17" s="353"/>
      <c r="AV17" s="353"/>
    </row>
    <row r="18" spans="1:48" ht="14.25" customHeight="1"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353"/>
      <c r="AB18" s="353"/>
      <c r="AC18" s="353"/>
      <c r="AD18" s="353"/>
      <c r="AE18" s="353"/>
      <c r="AF18" s="353"/>
      <c r="AG18" s="353"/>
      <c r="AH18" s="353"/>
      <c r="AI18" s="353"/>
      <c r="AJ18" s="353"/>
      <c r="AK18" s="353"/>
      <c r="AL18" s="353"/>
      <c r="AM18" s="353"/>
      <c r="AN18" s="353"/>
      <c r="AO18" s="353"/>
      <c r="AP18" s="353"/>
      <c r="AQ18" s="353"/>
      <c r="AR18" s="353"/>
      <c r="AS18" s="353"/>
      <c r="AT18" s="353"/>
      <c r="AU18" s="353"/>
      <c r="AV18" s="353"/>
    </row>
    <row r="19" spans="1:4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353"/>
      <c r="AB19" s="353"/>
      <c r="AC19" s="353"/>
      <c r="AD19" s="353"/>
      <c r="AE19" s="353"/>
      <c r="AF19" s="353"/>
      <c r="AG19" s="353"/>
      <c r="AH19" s="353"/>
      <c r="AI19" s="353"/>
      <c r="AJ19" s="353"/>
      <c r="AK19" s="353"/>
      <c r="AL19" s="353"/>
      <c r="AM19" s="353"/>
      <c r="AN19" s="353"/>
      <c r="AO19" s="353"/>
      <c r="AP19" s="353"/>
      <c r="AQ19" s="353"/>
      <c r="AR19" s="353"/>
      <c r="AS19" s="353"/>
      <c r="AT19" s="353"/>
      <c r="AU19" s="353"/>
      <c r="AV19" s="353"/>
    </row>
    <row r="20" spans="1:4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353"/>
      <c r="AB20" s="353"/>
      <c r="AC20" s="353"/>
      <c r="AD20" s="353"/>
      <c r="AE20" s="353"/>
      <c r="AF20" s="353"/>
      <c r="AG20" s="353"/>
      <c r="AH20" s="353"/>
      <c r="AI20" s="353"/>
      <c r="AJ20" s="353"/>
      <c r="AK20" s="353"/>
      <c r="AL20" s="353"/>
      <c r="AM20" s="353"/>
      <c r="AN20" s="353"/>
      <c r="AO20" s="353"/>
      <c r="AP20" s="353"/>
      <c r="AQ20" s="353"/>
      <c r="AR20" s="353"/>
      <c r="AS20" s="353"/>
      <c r="AT20" s="353"/>
      <c r="AU20" s="353"/>
      <c r="AV20" s="353"/>
    </row>
    <row r="21" spans="1:48" x14ac:dyDescent="0.25">
      <c r="A21" s="420" t="s">
        <v>436</v>
      </c>
      <c r="B21" s="420"/>
      <c r="C21" s="420"/>
      <c r="D21" s="420"/>
      <c r="E21" s="420"/>
      <c r="F21" s="420"/>
      <c r="G21" s="420"/>
      <c r="H21" s="420"/>
      <c r="I21" s="420"/>
      <c r="J21" s="420"/>
      <c r="K21" s="420"/>
      <c r="L21" s="420"/>
      <c r="M21" s="420"/>
      <c r="N21" s="420"/>
      <c r="O21" s="420"/>
      <c r="P21" s="420"/>
      <c r="Q21" s="420"/>
      <c r="R21" s="420"/>
      <c r="S21" s="420"/>
      <c r="T21" s="420"/>
      <c r="U21" s="420"/>
      <c r="V21" s="420"/>
      <c r="W21" s="420"/>
      <c r="X21" s="420"/>
      <c r="Y21" s="420"/>
      <c r="Z21" s="420"/>
      <c r="AA21" s="420"/>
      <c r="AB21" s="420"/>
      <c r="AC21" s="420"/>
      <c r="AD21" s="420"/>
      <c r="AE21" s="420"/>
      <c r="AF21" s="420"/>
      <c r="AG21" s="420"/>
      <c r="AH21" s="420"/>
      <c r="AI21" s="420"/>
      <c r="AJ21" s="420"/>
      <c r="AK21" s="420"/>
      <c r="AL21" s="420"/>
      <c r="AM21" s="420"/>
      <c r="AN21" s="420"/>
      <c r="AO21" s="420"/>
      <c r="AP21" s="420"/>
      <c r="AQ21" s="420"/>
      <c r="AR21" s="420"/>
      <c r="AS21" s="420"/>
      <c r="AT21" s="420"/>
      <c r="AU21" s="420"/>
      <c r="AV21" s="420"/>
    </row>
    <row r="22" spans="1:48" ht="58.5" customHeight="1" x14ac:dyDescent="0.25">
      <c r="A22" s="411" t="s">
        <v>49</v>
      </c>
      <c r="B22" s="422" t="s">
        <v>21</v>
      </c>
      <c r="C22" s="411" t="s">
        <v>48</v>
      </c>
      <c r="D22" s="411" t="s">
        <v>47</v>
      </c>
      <c r="E22" s="425" t="s">
        <v>447</v>
      </c>
      <c r="F22" s="426"/>
      <c r="G22" s="426"/>
      <c r="H22" s="426"/>
      <c r="I22" s="426"/>
      <c r="J22" s="426"/>
      <c r="K22" s="426"/>
      <c r="L22" s="427"/>
      <c r="M22" s="411" t="s">
        <v>46</v>
      </c>
      <c r="N22" s="411" t="s">
        <v>45</v>
      </c>
      <c r="O22" s="411" t="s">
        <v>44</v>
      </c>
      <c r="P22" s="406" t="s">
        <v>232</v>
      </c>
      <c r="Q22" s="406" t="s">
        <v>43</v>
      </c>
      <c r="R22" s="406" t="s">
        <v>42</v>
      </c>
      <c r="S22" s="406" t="s">
        <v>41</v>
      </c>
      <c r="T22" s="406"/>
      <c r="U22" s="428" t="s">
        <v>40</v>
      </c>
      <c r="V22" s="428" t="s">
        <v>39</v>
      </c>
      <c r="W22" s="406" t="s">
        <v>38</v>
      </c>
      <c r="X22" s="406" t="s">
        <v>37</v>
      </c>
      <c r="Y22" s="406" t="s">
        <v>36</v>
      </c>
      <c r="Z22" s="413" t="s">
        <v>35</v>
      </c>
      <c r="AA22" s="406" t="s">
        <v>34</v>
      </c>
      <c r="AB22" s="406" t="s">
        <v>33</v>
      </c>
      <c r="AC22" s="406" t="s">
        <v>32</v>
      </c>
      <c r="AD22" s="406" t="s">
        <v>31</v>
      </c>
      <c r="AE22" s="406" t="s">
        <v>30</v>
      </c>
      <c r="AF22" s="406" t="s">
        <v>29</v>
      </c>
      <c r="AG22" s="406"/>
      <c r="AH22" s="406"/>
      <c r="AI22" s="406"/>
      <c r="AJ22" s="406"/>
      <c r="AK22" s="406"/>
      <c r="AL22" s="406" t="s">
        <v>28</v>
      </c>
      <c r="AM22" s="406"/>
      <c r="AN22" s="406"/>
      <c r="AO22" s="406"/>
      <c r="AP22" s="406" t="s">
        <v>27</v>
      </c>
      <c r="AQ22" s="406"/>
      <c r="AR22" s="406" t="s">
        <v>26</v>
      </c>
      <c r="AS22" s="406" t="s">
        <v>25</v>
      </c>
      <c r="AT22" s="406" t="s">
        <v>24</v>
      </c>
      <c r="AU22" s="406" t="s">
        <v>23</v>
      </c>
      <c r="AV22" s="414" t="s">
        <v>22</v>
      </c>
    </row>
    <row r="23" spans="1:48" ht="64.5" customHeight="1" x14ac:dyDescent="0.25">
      <c r="A23" s="421"/>
      <c r="B23" s="423"/>
      <c r="C23" s="421"/>
      <c r="D23" s="421"/>
      <c r="E23" s="416" t="s">
        <v>20</v>
      </c>
      <c r="F23" s="407" t="s">
        <v>125</v>
      </c>
      <c r="G23" s="407" t="s">
        <v>124</v>
      </c>
      <c r="H23" s="407" t="s">
        <v>123</v>
      </c>
      <c r="I23" s="409" t="s">
        <v>357</v>
      </c>
      <c r="J23" s="409" t="s">
        <v>358</v>
      </c>
      <c r="K23" s="409" t="s">
        <v>359</v>
      </c>
      <c r="L23" s="407" t="s">
        <v>73</v>
      </c>
      <c r="M23" s="421"/>
      <c r="N23" s="421"/>
      <c r="O23" s="421"/>
      <c r="P23" s="406"/>
      <c r="Q23" s="406"/>
      <c r="R23" s="406"/>
      <c r="S23" s="418" t="s">
        <v>1</v>
      </c>
      <c r="T23" s="418" t="s">
        <v>8</v>
      </c>
      <c r="U23" s="428"/>
      <c r="V23" s="428"/>
      <c r="W23" s="406"/>
      <c r="X23" s="406"/>
      <c r="Y23" s="406"/>
      <c r="Z23" s="406"/>
      <c r="AA23" s="406"/>
      <c r="AB23" s="406"/>
      <c r="AC23" s="406"/>
      <c r="AD23" s="406"/>
      <c r="AE23" s="406"/>
      <c r="AF23" s="406" t="s">
        <v>19</v>
      </c>
      <c r="AG23" s="406"/>
      <c r="AH23" s="406" t="s">
        <v>18</v>
      </c>
      <c r="AI23" s="406"/>
      <c r="AJ23" s="411" t="s">
        <v>17</v>
      </c>
      <c r="AK23" s="411" t="s">
        <v>16</v>
      </c>
      <c r="AL23" s="411" t="s">
        <v>15</v>
      </c>
      <c r="AM23" s="411" t="s">
        <v>14</v>
      </c>
      <c r="AN23" s="411" t="s">
        <v>13</v>
      </c>
      <c r="AO23" s="411" t="s">
        <v>12</v>
      </c>
      <c r="AP23" s="411" t="s">
        <v>11</v>
      </c>
      <c r="AQ23" s="429" t="s">
        <v>8</v>
      </c>
      <c r="AR23" s="406"/>
      <c r="AS23" s="406"/>
      <c r="AT23" s="406"/>
      <c r="AU23" s="406"/>
      <c r="AV23" s="415"/>
    </row>
    <row r="24" spans="1:48" ht="96.75" customHeight="1" x14ac:dyDescent="0.25">
      <c r="A24" s="412"/>
      <c r="B24" s="424"/>
      <c r="C24" s="412"/>
      <c r="D24" s="412"/>
      <c r="E24" s="417"/>
      <c r="F24" s="408"/>
      <c r="G24" s="408"/>
      <c r="H24" s="408"/>
      <c r="I24" s="410"/>
      <c r="J24" s="410"/>
      <c r="K24" s="410"/>
      <c r="L24" s="408"/>
      <c r="M24" s="412"/>
      <c r="N24" s="412"/>
      <c r="O24" s="412"/>
      <c r="P24" s="406"/>
      <c r="Q24" s="406"/>
      <c r="R24" s="406"/>
      <c r="S24" s="419"/>
      <c r="T24" s="419"/>
      <c r="U24" s="428"/>
      <c r="V24" s="428"/>
      <c r="W24" s="406"/>
      <c r="X24" s="406"/>
      <c r="Y24" s="406"/>
      <c r="Z24" s="406"/>
      <c r="AA24" s="406"/>
      <c r="AB24" s="406"/>
      <c r="AC24" s="406"/>
      <c r="AD24" s="406"/>
      <c r="AE24" s="406"/>
      <c r="AF24" s="112" t="s">
        <v>10</v>
      </c>
      <c r="AG24" s="112" t="s">
        <v>9</v>
      </c>
      <c r="AH24" s="113" t="s">
        <v>1</v>
      </c>
      <c r="AI24" s="113" t="s">
        <v>8</v>
      </c>
      <c r="AJ24" s="412"/>
      <c r="AK24" s="412"/>
      <c r="AL24" s="412"/>
      <c r="AM24" s="412"/>
      <c r="AN24" s="412"/>
      <c r="AO24" s="412"/>
      <c r="AP24" s="412"/>
      <c r="AQ24" s="430"/>
      <c r="AR24" s="406"/>
      <c r="AS24" s="406"/>
      <c r="AT24" s="406"/>
      <c r="AU24" s="406"/>
      <c r="AV24" s="415"/>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A15" sqref="A15:B15"/>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37" t="str">
        <f>'1. паспорт местоположение'!A5:C5</f>
        <v>Год раскрытия информации: 2024 год</v>
      </c>
      <c r="B5" s="437"/>
      <c r="C5" s="61"/>
      <c r="D5" s="61"/>
      <c r="E5" s="61"/>
      <c r="F5" s="61"/>
      <c r="G5" s="61"/>
      <c r="H5" s="61"/>
    </row>
    <row r="6" spans="1:8" ht="18.75" x14ac:dyDescent="0.3">
      <c r="A6" s="128"/>
      <c r="B6" s="128"/>
      <c r="C6" s="128"/>
      <c r="D6" s="128"/>
      <c r="E6" s="128"/>
      <c r="F6" s="128"/>
      <c r="G6" s="128"/>
      <c r="H6" s="128"/>
    </row>
    <row r="7" spans="1:8" ht="18.75" x14ac:dyDescent="0.25">
      <c r="A7" s="322" t="s">
        <v>6</v>
      </c>
      <c r="B7" s="322"/>
      <c r="C7" s="10"/>
      <c r="D7" s="10"/>
      <c r="E7" s="10"/>
      <c r="F7" s="10"/>
      <c r="G7" s="10"/>
      <c r="H7" s="10"/>
    </row>
    <row r="8" spans="1:8" ht="18.75" x14ac:dyDescent="0.25">
      <c r="A8" s="10"/>
      <c r="B8" s="10"/>
      <c r="C8" s="10"/>
      <c r="D8" s="10"/>
      <c r="E8" s="10"/>
      <c r="F8" s="10"/>
      <c r="G8" s="10"/>
      <c r="H8" s="10"/>
    </row>
    <row r="9" spans="1:8" x14ac:dyDescent="0.25">
      <c r="A9" s="329" t="str">
        <f>'1. паспорт местоположение'!A9:C9</f>
        <v xml:space="preserve">Акционерное общество "Западная энергетическая компания" </v>
      </c>
      <c r="B9" s="329"/>
      <c r="C9" s="7"/>
      <c r="D9" s="7"/>
      <c r="E9" s="7"/>
      <c r="F9" s="7"/>
      <c r="G9" s="7"/>
      <c r="H9" s="7"/>
    </row>
    <row r="10" spans="1:8" x14ac:dyDescent="0.25">
      <c r="A10" s="319" t="s">
        <v>5</v>
      </c>
      <c r="B10" s="319"/>
      <c r="C10" s="5"/>
      <c r="D10" s="5"/>
      <c r="E10" s="5"/>
      <c r="F10" s="5"/>
      <c r="G10" s="5"/>
      <c r="H10" s="5"/>
    </row>
    <row r="11" spans="1:8" ht="18.75" x14ac:dyDescent="0.25">
      <c r="A11" s="10"/>
      <c r="B11" s="10"/>
      <c r="C11" s="10"/>
      <c r="D11" s="10"/>
      <c r="E11" s="10"/>
      <c r="F11" s="10"/>
      <c r="G11" s="10"/>
      <c r="H11" s="10"/>
    </row>
    <row r="12" spans="1:8" ht="30.75" customHeight="1" x14ac:dyDescent="0.25">
      <c r="A12" s="329" t="str">
        <f>'1. паспорт местоположение'!A12:C12</f>
        <v>O 24-14</v>
      </c>
      <c r="B12" s="329"/>
      <c r="C12" s="7"/>
      <c r="D12" s="7"/>
      <c r="E12" s="7"/>
      <c r="F12" s="7"/>
      <c r="G12" s="7"/>
      <c r="H12" s="7"/>
    </row>
    <row r="13" spans="1:8" x14ac:dyDescent="0.25">
      <c r="A13" s="319" t="s">
        <v>4</v>
      </c>
      <c r="B13" s="319"/>
      <c r="C13" s="5"/>
      <c r="D13" s="5"/>
      <c r="E13" s="5"/>
      <c r="F13" s="5"/>
      <c r="G13" s="5"/>
      <c r="H13" s="5"/>
    </row>
    <row r="14" spans="1:8" ht="18.75" x14ac:dyDescent="0.25">
      <c r="A14" s="9"/>
      <c r="B14" s="9"/>
      <c r="C14" s="9"/>
      <c r="D14" s="9"/>
      <c r="E14" s="9"/>
      <c r="F14" s="9"/>
      <c r="G14" s="9"/>
      <c r="H14" s="9"/>
    </row>
    <row r="15" spans="1:8" ht="39" customHeight="1" x14ac:dyDescent="0.25">
      <c r="A15" s="431"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51"/>
      <c r="C15" s="7"/>
      <c r="D15" s="7"/>
      <c r="E15" s="7"/>
      <c r="F15" s="7"/>
      <c r="G15" s="7"/>
      <c r="H15" s="7"/>
    </row>
    <row r="16" spans="1:8" x14ac:dyDescent="0.25">
      <c r="A16" s="319" t="s">
        <v>3</v>
      </c>
      <c r="B16" s="319"/>
      <c r="C16" s="5"/>
      <c r="D16" s="5"/>
      <c r="E16" s="5"/>
      <c r="F16" s="5"/>
      <c r="G16" s="5"/>
      <c r="H16" s="5"/>
    </row>
    <row r="17" spans="1:2" x14ac:dyDescent="0.25">
      <c r="B17" s="87"/>
    </row>
    <row r="18" spans="1:2" ht="33.75" customHeight="1" x14ac:dyDescent="0.25">
      <c r="A18" s="432" t="s">
        <v>437</v>
      </c>
      <c r="B18" s="433"/>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2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4"/>
    </row>
    <row r="102" spans="1:2" x14ac:dyDescent="0.25">
      <c r="A102" s="98" t="s">
        <v>349</v>
      </c>
      <c r="B102" s="435"/>
    </row>
    <row r="103" spans="1:2" x14ac:dyDescent="0.25">
      <c r="A103" s="98" t="s">
        <v>350</v>
      </c>
      <c r="B103" s="435"/>
    </row>
    <row r="104" spans="1:2" x14ac:dyDescent="0.25">
      <c r="A104" s="98" t="s">
        <v>351</v>
      </c>
      <c r="B104" s="435"/>
    </row>
    <row r="105" spans="1:2" x14ac:dyDescent="0.25">
      <c r="A105" s="98" t="s">
        <v>352</v>
      </c>
      <c r="B105" s="435"/>
    </row>
    <row r="106" spans="1:2" ht="16.5" thickBot="1" x14ac:dyDescent="0.3">
      <c r="A106" s="107" t="s">
        <v>353</v>
      </c>
      <c r="B106" s="436"/>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38" t="s">
        <v>468</v>
      </c>
    </row>
    <row r="2" spans="1:1" ht="25.5" customHeight="1" x14ac:dyDescent="0.25">
      <c r="A2" s="438"/>
    </row>
    <row r="3" spans="1:1" ht="25.5" customHeight="1" x14ac:dyDescent="0.25">
      <c r="A3" s="438"/>
    </row>
    <row r="4" spans="1:1" ht="25.5" customHeight="1" x14ac:dyDescent="0.25">
      <c r="A4" s="438"/>
    </row>
    <row r="5" spans="1:1" ht="25.5" customHeight="1" x14ac:dyDescent="0.25">
      <c r="A5" s="438"/>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row>
    <row r="5" spans="1:28" s="8" customFormat="1" ht="15.75" x14ac:dyDescent="0.2">
      <c r="A5" s="13"/>
    </row>
    <row r="6" spans="1:28" s="8" customFormat="1" ht="18.75" x14ac:dyDescent="0.2">
      <c r="A6" s="322" t="s">
        <v>6</v>
      </c>
      <c r="B6" s="322"/>
      <c r="C6" s="322"/>
      <c r="D6" s="322"/>
      <c r="E6" s="322"/>
      <c r="F6" s="322"/>
      <c r="G6" s="322"/>
      <c r="H6" s="322"/>
      <c r="I6" s="322"/>
      <c r="J6" s="322"/>
      <c r="K6" s="322"/>
      <c r="L6" s="322"/>
      <c r="M6" s="322"/>
      <c r="N6" s="322"/>
      <c r="O6" s="322"/>
      <c r="P6" s="322"/>
      <c r="Q6" s="322"/>
      <c r="R6" s="322"/>
      <c r="S6" s="322"/>
      <c r="T6" s="10"/>
      <c r="U6" s="10"/>
      <c r="V6" s="10"/>
      <c r="W6" s="10"/>
      <c r="X6" s="10"/>
      <c r="Y6" s="10"/>
      <c r="Z6" s="10"/>
      <c r="AA6" s="10"/>
      <c r="AB6" s="10"/>
    </row>
    <row r="7" spans="1:28" s="8" customFormat="1" ht="18.75" x14ac:dyDescent="0.2">
      <c r="A7" s="322"/>
      <c r="B7" s="322"/>
      <c r="C7" s="322"/>
      <c r="D7" s="322"/>
      <c r="E7" s="322"/>
      <c r="F7" s="322"/>
      <c r="G7" s="322"/>
      <c r="H7" s="322"/>
      <c r="I7" s="322"/>
      <c r="J7" s="322"/>
      <c r="K7" s="322"/>
      <c r="L7" s="322"/>
      <c r="M7" s="322"/>
      <c r="N7" s="322"/>
      <c r="O7" s="322"/>
      <c r="P7" s="322"/>
      <c r="Q7" s="322"/>
      <c r="R7" s="322"/>
      <c r="S7" s="322"/>
      <c r="T7" s="10"/>
      <c r="U7" s="10"/>
      <c r="V7" s="10"/>
      <c r="W7" s="10"/>
      <c r="X7" s="10"/>
      <c r="Y7" s="10"/>
      <c r="Z7" s="10"/>
      <c r="AA7" s="10"/>
      <c r="AB7" s="10"/>
    </row>
    <row r="8" spans="1:28" s="8" customFormat="1" ht="18.75" x14ac:dyDescent="0.2">
      <c r="A8" s="329" t="str">
        <f>'1. паспорт местоположение'!A9:C9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10"/>
      <c r="U8" s="10"/>
      <c r="V8" s="10"/>
      <c r="W8" s="10"/>
      <c r="X8" s="10"/>
      <c r="Y8" s="10"/>
      <c r="Z8" s="10"/>
      <c r="AA8" s="10"/>
      <c r="AB8" s="10"/>
    </row>
    <row r="9" spans="1:28" s="8" customFormat="1" ht="18.75" x14ac:dyDescent="0.2">
      <c r="A9" s="319" t="s">
        <v>5</v>
      </c>
      <c r="B9" s="319"/>
      <c r="C9" s="319"/>
      <c r="D9" s="319"/>
      <c r="E9" s="319"/>
      <c r="F9" s="319"/>
      <c r="G9" s="319"/>
      <c r="H9" s="319"/>
      <c r="I9" s="319"/>
      <c r="J9" s="319"/>
      <c r="K9" s="319"/>
      <c r="L9" s="319"/>
      <c r="M9" s="319"/>
      <c r="N9" s="319"/>
      <c r="O9" s="319"/>
      <c r="P9" s="319"/>
      <c r="Q9" s="319"/>
      <c r="R9" s="319"/>
      <c r="S9" s="319"/>
      <c r="T9" s="10"/>
      <c r="U9" s="10"/>
      <c r="V9" s="10"/>
      <c r="W9" s="10"/>
      <c r="X9" s="10"/>
      <c r="Y9" s="10"/>
      <c r="Z9" s="10"/>
      <c r="AA9" s="10"/>
      <c r="AB9" s="10"/>
    </row>
    <row r="10" spans="1:28" s="8" customFormat="1" ht="18.75" x14ac:dyDescent="0.2">
      <c r="A10" s="322"/>
      <c r="B10" s="322"/>
      <c r="C10" s="322"/>
      <c r="D10" s="322"/>
      <c r="E10" s="322"/>
      <c r="F10" s="322"/>
      <c r="G10" s="322"/>
      <c r="H10" s="322"/>
      <c r="I10" s="322"/>
      <c r="J10" s="322"/>
      <c r="K10" s="322"/>
      <c r="L10" s="322"/>
      <c r="M10" s="322"/>
      <c r="N10" s="322"/>
      <c r="O10" s="322"/>
      <c r="P10" s="322"/>
      <c r="Q10" s="322"/>
      <c r="R10" s="322"/>
      <c r="S10" s="322"/>
      <c r="T10" s="10"/>
      <c r="U10" s="10"/>
      <c r="V10" s="10"/>
      <c r="W10" s="10"/>
      <c r="X10" s="10"/>
      <c r="Y10" s="10"/>
      <c r="Z10" s="10"/>
      <c r="AA10" s="10"/>
      <c r="AB10" s="10"/>
    </row>
    <row r="11" spans="1:28" s="8" customFormat="1" ht="18.75" x14ac:dyDescent="0.2">
      <c r="A11" s="329" t="str">
        <f>'1. паспорт местоположение'!A12:C12</f>
        <v>O 24-14</v>
      </c>
      <c r="B11" s="329"/>
      <c r="C11" s="329"/>
      <c r="D11" s="329"/>
      <c r="E11" s="329"/>
      <c r="F11" s="329"/>
      <c r="G11" s="329"/>
      <c r="H11" s="329"/>
      <c r="I11" s="329"/>
      <c r="J11" s="329"/>
      <c r="K11" s="329"/>
      <c r="L11" s="329"/>
      <c r="M11" s="329"/>
      <c r="N11" s="329"/>
      <c r="O11" s="329"/>
      <c r="P11" s="329"/>
      <c r="Q11" s="329"/>
      <c r="R11" s="329"/>
      <c r="S11" s="329"/>
      <c r="T11" s="10"/>
      <c r="U11" s="10"/>
      <c r="V11" s="10"/>
      <c r="W11" s="10"/>
      <c r="X11" s="10"/>
      <c r="Y11" s="10"/>
      <c r="Z11" s="10"/>
      <c r="AA11" s="10"/>
      <c r="AB11" s="10"/>
    </row>
    <row r="12" spans="1:28" s="8" customFormat="1" ht="18.75" x14ac:dyDescent="0.2">
      <c r="A12" s="319" t="s">
        <v>4</v>
      </c>
      <c r="B12" s="319"/>
      <c r="C12" s="319"/>
      <c r="D12" s="319"/>
      <c r="E12" s="319"/>
      <c r="F12" s="319"/>
      <c r="G12" s="319"/>
      <c r="H12" s="319"/>
      <c r="I12" s="319"/>
      <c r="J12" s="319"/>
      <c r="K12" s="319"/>
      <c r="L12" s="319"/>
      <c r="M12" s="319"/>
      <c r="N12" s="319"/>
      <c r="O12" s="319"/>
      <c r="P12" s="319"/>
      <c r="Q12" s="319"/>
      <c r="R12" s="319"/>
      <c r="S12" s="319"/>
      <c r="T12" s="10"/>
      <c r="U12" s="10"/>
      <c r="V12" s="10"/>
      <c r="W12" s="10"/>
      <c r="X12" s="10"/>
      <c r="Y12" s="10"/>
      <c r="Z12" s="10"/>
      <c r="AA12" s="10"/>
      <c r="AB12" s="10"/>
    </row>
    <row r="13" spans="1:28" s="8" customFormat="1" ht="15.75" customHeight="1" x14ac:dyDescent="0.2">
      <c r="A13" s="333"/>
      <c r="B13" s="333"/>
      <c r="C13" s="333"/>
      <c r="D13" s="333"/>
      <c r="E13" s="333"/>
      <c r="F13" s="333"/>
      <c r="G13" s="333"/>
      <c r="H13" s="333"/>
      <c r="I13" s="333"/>
      <c r="J13" s="333"/>
      <c r="K13" s="333"/>
      <c r="L13" s="333"/>
      <c r="M13" s="333"/>
      <c r="N13" s="333"/>
      <c r="O13" s="333"/>
      <c r="P13" s="333"/>
      <c r="Q13" s="333"/>
      <c r="R13" s="333"/>
      <c r="S13" s="333"/>
      <c r="T13" s="4"/>
      <c r="U13" s="4"/>
      <c r="V13" s="4"/>
      <c r="W13" s="4"/>
      <c r="X13" s="4"/>
      <c r="Y13" s="4"/>
      <c r="Z13" s="4"/>
      <c r="AA13" s="4"/>
      <c r="AB13" s="4"/>
    </row>
    <row r="14" spans="1:28" s="3" customFormat="1" ht="12" x14ac:dyDescent="0.2">
      <c r="A14" s="329" t="str">
        <f>'1. паспорт местоположение'!A9:C9</f>
        <v xml:space="preserve">Акционерное общество "Западная энергетическая компания" </v>
      </c>
      <c r="B14" s="329"/>
      <c r="C14" s="329"/>
      <c r="D14" s="329"/>
      <c r="E14" s="329"/>
      <c r="F14" s="329"/>
      <c r="G14" s="329"/>
      <c r="H14" s="329"/>
      <c r="I14" s="329"/>
      <c r="J14" s="329"/>
      <c r="K14" s="329"/>
      <c r="L14" s="329"/>
      <c r="M14" s="329"/>
      <c r="N14" s="329"/>
      <c r="O14" s="329"/>
      <c r="P14" s="329"/>
      <c r="Q14" s="329"/>
      <c r="R14" s="329"/>
      <c r="S14" s="329"/>
      <c r="T14" s="7"/>
      <c r="U14" s="7"/>
      <c r="V14" s="7"/>
      <c r="W14" s="7"/>
      <c r="X14" s="7"/>
      <c r="Y14" s="7"/>
      <c r="Z14" s="7"/>
      <c r="AA14" s="7"/>
      <c r="AB14" s="7"/>
    </row>
    <row r="15" spans="1:28" s="3" customFormat="1" ht="15" customHeight="1" x14ac:dyDescent="0.2">
      <c r="A15" s="334"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19"/>
      <c r="C15" s="319"/>
      <c r="D15" s="319"/>
      <c r="E15" s="319"/>
      <c r="F15" s="319"/>
      <c r="G15" s="319"/>
      <c r="H15" s="319"/>
      <c r="I15" s="319"/>
      <c r="J15" s="319"/>
      <c r="K15" s="319"/>
      <c r="L15" s="319"/>
      <c r="M15" s="319"/>
      <c r="N15" s="319"/>
      <c r="O15" s="319"/>
      <c r="P15" s="319"/>
      <c r="Q15" s="319"/>
      <c r="R15" s="319"/>
      <c r="S15" s="319"/>
      <c r="T15" s="5"/>
      <c r="U15" s="5"/>
      <c r="V15" s="5"/>
      <c r="W15" s="5"/>
      <c r="X15" s="5"/>
      <c r="Y15" s="5"/>
      <c r="Z15" s="5"/>
      <c r="AA15" s="5"/>
      <c r="AB15" s="5"/>
    </row>
    <row r="16" spans="1:28" s="3" customFormat="1" ht="15" customHeight="1" x14ac:dyDescent="0.2">
      <c r="A16" s="333"/>
      <c r="B16" s="333"/>
      <c r="C16" s="333"/>
      <c r="D16" s="333"/>
      <c r="E16" s="333"/>
      <c r="F16" s="333"/>
      <c r="G16" s="333"/>
      <c r="H16" s="333"/>
      <c r="I16" s="333"/>
      <c r="J16" s="333"/>
      <c r="K16" s="333"/>
      <c r="L16" s="333"/>
      <c r="M16" s="333"/>
      <c r="N16" s="333"/>
      <c r="O16" s="333"/>
      <c r="P16" s="333"/>
      <c r="Q16" s="333"/>
      <c r="R16" s="333"/>
      <c r="S16" s="333"/>
      <c r="T16" s="4"/>
      <c r="U16" s="4"/>
      <c r="V16" s="4"/>
      <c r="W16" s="4"/>
      <c r="X16" s="4"/>
      <c r="Y16" s="4"/>
    </row>
    <row r="17" spans="1:28" s="3" customFormat="1" ht="45.75" customHeight="1" x14ac:dyDescent="0.2">
      <c r="A17" s="320" t="s">
        <v>412</v>
      </c>
      <c r="B17" s="320"/>
      <c r="C17" s="320"/>
      <c r="D17" s="320"/>
      <c r="E17" s="320"/>
      <c r="F17" s="320"/>
      <c r="G17" s="320"/>
      <c r="H17" s="320"/>
      <c r="I17" s="320"/>
      <c r="J17" s="320"/>
      <c r="K17" s="320"/>
      <c r="L17" s="320"/>
      <c r="M17" s="320"/>
      <c r="N17" s="320"/>
      <c r="O17" s="320"/>
      <c r="P17" s="320"/>
      <c r="Q17" s="320"/>
      <c r="R17" s="320"/>
      <c r="S17" s="320"/>
      <c r="T17" s="6"/>
      <c r="U17" s="6"/>
      <c r="V17" s="6"/>
      <c r="W17" s="6"/>
      <c r="X17" s="6"/>
      <c r="Y17" s="6"/>
      <c r="Z17" s="6"/>
      <c r="AA17" s="6"/>
      <c r="AB17" s="6"/>
    </row>
    <row r="18" spans="1:28"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4"/>
      <c r="U18" s="4"/>
      <c r="V18" s="4"/>
      <c r="W18" s="4"/>
      <c r="X18" s="4"/>
      <c r="Y18" s="4"/>
    </row>
    <row r="19" spans="1:28" s="3" customFormat="1" ht="54" customHeight="1" x14ac:dyDescent="0.2">
      <c r="A19" s="328" t="s">
        <v>2</v>
      </c>
      <c r="B19" s="328" t="s">
        <v>93</v>
      </c>
      <c r="C19" s="330" t="s">
        <v>306</v>
      </c>
      <c r="D19" s="328" t="s">
        <v>305</v>
      </c>
      <c r="E19" s="328" t="s">
        <v>92</v>
      </c>
      <c r="F19" s="328" t="s">
        <v>91</v>
      </c>
      <c r="G19" s="328" t="s">
        <v>301</v>
      </c>
      <c r="H19" s="328" t="s">
        <v>90</v>
      </c>
      <c r="I19" s="328" t="s">
        <v>89</v>
      </c>
      <c r="J19" s="328" t="s">
        <v>88</v>
      </c>
      <c r="K19" s="328" t="s">
        <v>87</v>
      </c>
      <c r="L19" s="328" t="s">
        <v>86</v>
      </c>
      <c r="M19" s="328" t="s">
        <v>85</v>
      </c>
      <c r="N19" s="328" t="s">
        <v>84</v>
      </c>
      <c r="O19" s="328" t="s">
        <v>83</v>
      </c>
      <c r="P19" s="328" t="s">
        <v>82</v>
      </c>
      <c r="Q19" s="328" t="s">
        <v>304</v>
      </c>
      <c r="R19" s="328"/>
      <c r="S19" s="332" t="s">
        <v>406</v>
      </c>
      <c r="T19" s="4"/>
      <c r="U19" s="4"/>
      <c r="V19" s="4"/>
      <c r="W19" s="4"/>
      <c r="X19" s="4"/>
      <c r="Y19" s="4"/>
    </row>
    <row r="20" spans="1:28" s="3" customFormat="1" ht="180.75" customHeight="1" x14ac:dyDescent="0.2">
      <c r="A20" s="328"/>
      <c r="B20" s="328"/>
      <c r="C20" s="331"/>
      <c r="D20" s="328"/>
      <c r="E20" s="328"/>
      <c r="F20" s="328"/>
      <c r="G20" s="328"/>
      <c r="H20" s="328"/>
      <c r="I20" s="328"/>
      <c r="J20" s="328"/>
      <c r="K20" s="328"/>
      <c r="L20" s="328"/>
      <c r="M20" s="328"/>
      <c r="N20" s="328"/>
      <c r="O20" s="328"/>
      <c r="P20" s="328"/>
      <c r="Q20" s="30" t="s">
        <v>302</v>
      </c>
      <c r="R20" s="31" t="s">
        <v>303</v>
      </c>
      <c r="S20" s="332"/>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18" t="str">
        <f>'1. паспорт местоположение'!A5:C5</f>
        <v>Год раскрытия информации: 2024 год</v>
      </c>
      <c r="B6" s="318"/>
      <c r="C6" s="318"/>
      <c r="D6" s="318"/>
      <c r="E6" s="318"/>
      <c r="F6" s="318"/>
      <c r="G6" s="318"/>
      <c r="H6" s="318"/>
      <c r="I6" s="318"/>
      <c r="J6" s="318"/>
      <c r="K6" s="318"/>
      <c r="L6" s="318"/>
      <c r="M6" s="318"/>
      <c r="N6" s="318"/>
      <c r="O6" s="318"/>
      <c r="P6" s="318"/>
      <c r="Q6" s="318"/>
      <c r="R6" s="318"/>
      <c r="S6" s="318"/>
      <c r="T6" s="318"/>
    </row>
    <row r="7" spans="1:20" s="8" customFormat="1" x14ac:dyDescent="0.2">
      <c r="A7" s="13"/>
    </row>
    <row r="8" spans="1:20" s="8" customFormat="1" ht="18.75" x14ac:dyDescent="0.2">
      <c r="A8" s="322" t="s">
        <v>6</v>
      </c>
      <c r="B8" s="322"/>
      <c r="C8" s="322"/>
      <c r="D8" s="322"/>
      <c r="E8" s="322"/>
      <c r="F8" s="322"/>
      <c r="G8" s="322"/>
      <c r="H8" s="322"/>
      <c r="I8" s="322"/>
      <c r="J8" s="322"/>
      <c r="K8" s="322"/>
      <c r="L8" s="322"/>
      <c r="M8" s="322"/>
      <c r="N8" s="322"/>
      <c r="O8" s="322"/>
      <c r="P8" s="322"/>
      <c r="Q8" s="322"/>
      <c r="R8" s="322"/>
      <c r="S8" s="322"/>
      <c r="T8" s="322"/>
    </row>
    <row r="9" spans="1:20" s="8" customFormat="1" ht="18.75" x14ac:dyDescent="0.2">
      <c r="A9" s="322"/>
      <c r="B9" s="322"/>
      <c r="C9" s="322"/>
      <c r="D9" s="322"/>
      <c r="E9" s="322"/>
      <c r="F9" s="322"/>
      <c r="G9" s="322"/>
      <c r="H9" s="322"/>
      <c r="I9" s="322"/>
      <c r="J9" s="322"/>
      <c r="K9" s="322"/>
      <c r="L9" s="322"/>
      <c r="M9" s="322"/>
      <c r="N9" s="322"/>
      <c r="O9" s="322"/>
      <c r="P9" s="322"/>
      <c r="Q9" s="322"/>
      <c r="R9" s="322"/>
      <c r="S9" s="322"/>
      <c r="T9" s="322"/>
    </row>
    <row r="10" spans="1:20" s="8" customFormat="1" ht="18.75" customHeight="1" x14ac:dyDescent="0.2">
      <c r="A10" s="329" t="str">
        <f>'1. паспорт местоположение'!A9:C9</f>
        <v xml:space="preserve">Акционерное общество "Западная энергетическая компания" </v>
      </c>
      <c r="B10" s="329"/>
      <c r="C10" s="329"/>
      <c r="D10" s="329"/>
      <c r="E10" s="329"/>
      <c r="F10" s="329"/>
      <c r="G10" s="329"/>
      <c r="H10" s="329"/>
      <c r="I10" s="329"/>
      <c r="J10" s="329"/>
      <c r="K10" s="329"/>
      <c r="L10" s="329"/>
      <c r="M10" s="329"/>
      <c r="N10" s="329"/>
      <c r="O10" s="329"/>
      <c r="P10" s="329"/>
      <c r="Q10" s="329"/>
      <c r="R10" s="329"/>
      <c r="S10" s="329"/>
      <c r="T10" s="329"/>
    </row>
    <row r="11" spans="1:20" s="8" customFormat="1" ht="18.75" customHeight="1" x14ac:dyDescent="0.2">
      <c r="A11" s="319" t="s">
        <v>5</v>
      </c>
      <c r="B11" s="319"/>
      <c r="C11" s="319"/>
      <c r="D11" s="319"/>
      <c r="E11" s="319"/>
      <c r="F11" s="319"/>
      <c r="G11" s="319"/>
      <c r="H11" s="319"/>
      <c r="I11" s="319"/>
      <c r="J11" s="319"/>
      <c r="K11" s="319"/>
      <c r="L11" s="319"/>
      <c r="M11" s="319"/>
      <c r="N11" s="319"/>
      <c r="O11" s="319"/>
      <c r="P11" s="319"/>
      <c r="Q11" s="319"/>
      <c r="R11" s="319"/>
      <c r="S11" s="319"/>
      <c r="T11" s="319"/>
    </row>
    <row r="12" spans="1:20" s="8" customFormat="1" ht="18.75" x14ac:dyDescent="0.2">
      <c r="A12" s="322"/>
      <c r="B12" s="322"/>
      <c r="C12" s="322"/>
      <c r="D12" s="322"/>
      <c r="E12" s="322"/>
      <c r="F12" s="322"/>
      <c r="G12" s="322"/>
      <c r="H12" s="322"/>
      <c r="I12" s="322"/>
      <c r="J12" s="322"/>
      <c r="K12" s="322"/>
      <c r="L12" s="322"/>
      <c r="M12" s="322"/>
      <c r="N12" s="322"/>
      <c r="O12" s="322"/>
      <c r="P12" s="322"/>
      <c r="Q12" s="322"/>
      <c r="R12" s="322"/>
      <c r="S12" s="322"/>
      <c r="T12" s="322"/>
    </row>
    <row r="13" spans="1:20" s="8" customFormat="1" ht="18.75" customHeight="1" x14ac:dyDescent="0.2">
      <c r="A13" s="329" t="str">
        <f>'1. паспорт местоположение'!A12:C12</f>
        <v>O 24-14</v>
      </c>
      <c r="B13" s="329"/>
      <c r="C13" s="329"/>
      <c r="D13" s="329"/>
      <c r="E13" s="329"/>
      <c r="F13" s="329"/>
      <c r="G13" s="329"/>
      <c r="H13" s="329"/>
      <c r="I13" s="329"/>
      <c r="J13" s="329"/>
      <c r="K13" s="329"/>
      <c r="L13" s="329"/>
      <c r="M13" s="329"/>
      <c r="N13" s="329"/>
      <c r="O13" s="329"/>
      <c r="P13" s="329"/>
      <c r="Q13" s="329"/>
      <c r="R13" s="329"/>
      <c r="S13" s="329"/>
      <c r="T13" s="329"/>
    </row>
    <row r="14" spans="1:20" s="8" customFormat="1" ht="18.75" customHeight="1" x14ac:dyDescent="0.2">
      <c r="A14" s="319" t="s">
        <v>4</v>
      </c>
      <c r="B14" s="319"/>
      <c r="C14" s="319"/>
      <c r="D14" s="319"/>
      <c r="E14" s="319"/>
      <c r="F14" s="319"/>
      <c r="G14" s="319"/>
      <c r="H14" s="319"/>
      <c r="I14" s="319"/>
      <c r="J14" s="319"/>
      <c r="K14" s="319"/>
      <c r="L14" s="319"/>
      <c r="M14" s="319"/>
      <c r="N14" s="319"/>
      <c r="O14" s="319"/>
      <c r="P14" s="319"/>
      <c r="Q14" s="319"/>
      <c r="R14" s="319"/>
      <c r="S14" s="319"/>
      <c r="T14" s="319"/>
    </row>
    <row r="15" spans="1:20" s="8" customFormat="1" ht="15.75" customHeight="1" x14ac:dyDescent="0.2">
      <c r="A15" s="333"/>
      <c r="B15" s="333"/>
      <c r="C15" s="333"/>
      <c r="D15" s="333"/>
      <c r="E15" s="333"/>
      <c r="F15" s="333"/>
      <c r="G15" s="333"/>
      <c r="H15" s="333"/>
      <c r="I15" s="333"/>
      <c r="J15" s="333"/>
      <c r="K15" s="333"/>
      <c r="L15" s="333"/>
      <c r="M15" s="333"/>
      <c r="N15" s="333"/>
      <c r="O15" s="333"/>
      <c r="P15" s="333"/>
      <c r="Q15" s="333"/>
      <c r="R15" s="333"/>
      <c r="S15" s="333"/>
      <c r="T15" s="333"/>
    </row>
    <row r="16" spans="1:20" s="3" customFormat="1" ht="12" x14ac:dyDescent="0.2">
      <c r="A16"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6" s="329"/>
      <c r="C16" s="329"/>
      <c r="D16" s="329"/>
      <c r="E16" s="329"/>
      <c r="F16" s="329"/>
      <c r="G16" s="329"/>
      <c r="H16" s="329"/>
      <c r="I16" s="329"/>
      <c r="J16" s="329"/>
      <c r="K16" s="329"/>
      <c r="L16" s="329"/>
      <c r="M16" s="329"/>
      <c r="N16" s="329"/>
      <c r="O16" s="329"/>
      <c r="P16" s="329"/>
      <c r="Q16" s="329"/>
      <c r="R16" s="329"/>
      <c r="S16" s="329"/>
      <c r="T16" s="329"/>
    </row>
    <row r="17" spans="1:113" s="3" customFormat="1" ht="15" customHeight="1" x14ac:dyDescent="0.2">
      <c r="A17" s="319" t="s">
        <v>3</v>
      </c>
      <c r="B17" s="319"/>
      <c r="C17" s="319"/>
      <c r="D17" s="319"/>
      <c r="E17" s="319"/>
      <c r="F17" s="319"/>
      <c r="G17" s="319"/>
      <c r="H17" s="319"/>
      <c r="I17" s="319"/>
      <c r="J17" s="319"/>
      <c r="K17" s="319"/>
      <c r="L17" s="319"/>
      <c r="M17" s="319"/>
      <c r="N17" s="319"/>
      <c r="O17" s="319"/>
      <c r="P17" s="319"/>
      <c r="Q17" s="319"/>
      <c r="R17" s="319"/>
      <c r="S17" s="319"/>
      <c r="T17" s="319"/>
    </row>
    <row r="18" spans="1:113" s="3" customFormat="1" ht="15" customHeight="1" x14ac:dyDescent="0.2">
      <c r="A18" s="333"/>
      <c r="B18" s="333"/>
      <c r="C18" s="333"/>
      <c r="D18" s="333"/>
      <c r="E18" s="333"/>
      <c r="F18" s="333"/>
      <c r="G18" s="333"/>
      <c r="H18" s="333"/>
      <c r="I18" s="333"/>
      <c r="J18" s="333"/>
      <c r="K18" s="333"/>
      <c r="L18" s="333"/>
      <c r="M18" s="333"/>
      <c r="N18" s="333"/>
      <c r="O18" s="333"/>
      <c r="P18" s="333"/>
      <c r="Q18" s="333"/>
      <c r="R18" s="333"/>
      <c r="S18" s="333"/>
      <c r="T18" s="333"/>
    </row>
    <row r="19" spans="1:113" s="3" customFormat="1" ht="15" customHeight="1" x14ac:dyDescent="0.2">
      <c r="A19" s="321" t="s">
        <v>417</v>
      </c>
      <c r="B19" s="321"/>
      <c r="C19" s="321"/>
      <c r="D19" s="321"/>
      <c r="E19" s="321"/>
      <c r="F19" s="321"/>
      <c r="G19" s="321"/>
      <c r="H19" s="321"/>
      <c r="I19" s="321"/>
      <c r="J19" s="321"/>
      <c r="K19" s="321"/>
      <c r="L19" s="321"/>
      <c r="M19" s="321"/>
      <c r="N19" s="321"/>
      <c r="O19" s="321"/>
      <c r="P19" s="321"/>
      <c r="Q19" s="321"/>
      <c r="R19" s="321"/>
      <c r="S19" s="321"/>
      <c r="T19" s="321"/>
    </row>
    <row r="20" spans="1:113" s="36" customFormat="1" ht="21" customHeight="1" x14ac:dyDescent="0.25">
      <c r="A20" s="350"/>
      <c r="B20" s="350"/>
      <c r="C20" s="350"/>
      <c r="D20" s="350"/>
      <c r="E20" s="350"/>
      <c r="F20" s="350"/>
      <c r="G20" s="350"/>
      <c r="H20" s="350"/>
      <c r="I20" s="350"/>
      <c r="J20" s="350"/>
      <c r="K20" s="350"/>
      <c r="L20" s="350"/>
      <c r="M20" s="350"/>
      <c r="N20" s="350"/>
      <c r="O20" s="350"/>
      <c r="P20" s="350"/>
      <c r="Q20" s="350"/>
      <c r="R20" s="350"/>
      <c r="S20" s="350"/>
      <c r="T20" s="350"/>
    </row>
    <row r="21" spans="1:113" ht="46.5" customHeight="1" x14ac:dyDescent="0.25">
      <c r="A21" s="344" t="s">
        <v>2</v>
      </c>
      <c r="B21" s="337" t="s">
        <v>218</v>
      </c>
      <c r="C21" s="338"/>
      <c r="D21" s="341" t="s">
        <v>115</v>
      </c>
      <c r="E21" s="337" t="s">
        <v>446</v>
      </c>
      <c r="F21" s="338"/>
      <c r="G21" s="337" t="s">
        <v>237</v>
      </c>
      <c r="H21" s="338"/>
      <c r="I21" s="337" t="s">
        <v>114</v>
      </c>
      <c r="J21" s="338"/>
      <c r="K21" s="341" t="s">
        <v>113</v>
      </c>
      <c r="L21" s="337" t="s">
        <v>112</v>
      </c>
      <c r="M21" s="338"/>
      <c r="N21" s="337" t="s">
        <v>442</v>
      </c>
      <c r="O21" s="338"/>
      <c r="P21" s="341" t="s">
        <v>111</v>
      </c>
      <c r="Q21" s="347" t="s">
        <v>110</v>
      </c>
      <c r="R21" s="348"/>
      <c r="S21" s="347" t="s">
        <v>109</v>
      </c>
      <c r="T21" s="349"/>
    </row>
    <row r="22" spans="1:113" ht="204.75" customHeight="1" x14ac:dyDescent="0.25">
      <c r="A22" s="345"/>
      <c r="B22" s="339"/>
      <c r="C22" s="340"/>
      <c r="D22" s="343"/>
      <c r="E22" s="339"/>
      <c r="F22" s="340"/>
      <c r="G22" s="339"/>
      <c r="H22" s="340"/>
      <c r="I22" s="339"/>
      <c r="J22" s="340"/>
      <c r="K22" s="342"/>
      <c r="L22" s="339"/>
      <c r="M22" s="340"/>
      <c r="N22" s="339"/>
      <c r="O22" s="340"/>
      <c r="P22" s="342"/>
      <c r="Q22" s="78" t="s">
        <v>108</v>
      </c>
      <c r="R22" s="78" t="s">
        <v>416</v>
      </c>
      <c r="S22" s="78" t="s">
        <v>107</v>
      </c>
      <c r="T22" s="78" t="s">
        <v>106</v>
      </c>
    </row>
    <row r="23" spans="1:113" ht="51.75" customHeight="1" x14ac:dyDescent="0.25">
      <c r="A23" s="346"/>
      <c r="B23" s="78" t="s">
        <v>104</v>
      </c>
      <c r="C23" s="78" t="s">
        <v>105</v>
      </c>
      <c r="D23" s="342"/>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6" t="s">
        <v>452</v>
      </c>
      <c r="C29" s="336"/>
      <c r="D29" s="336"/>
      <c r="E29" s="336"/>
      <c r="F29" s="336"/>
      <c r="G29" s="336"/>
      <c r="H29" s="336"/>
      <c r="I29" s="336"/>
      <c r="J29" s="336"/>
      <c r="K29" s="336"/>
      <c r="L29" s="336"/>
      <c r="M29" s="336"/>
      <c r="N29" s="336"/>
      <c r="O29" s="336"/>
      <c r="P29" s="336"/>
      <c r="Q29" s="336"/>
      <c r="R29" s="336"/>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18" t="str">
        <f>'1. паспорт местоположение'!A5:C5</f>
        <v>Год раскрытия информации: 2024 год</v>
      </c>
      <c r="B5" s="318"/>
      <c r="C5" s="318"/>
      <c r="D5" s="318"/>
      <c r="E5" s="318"/>
      <c r="F5" s="318"/>
      <c r="G5" s="318"/>
      <c r="H5" s="318"/>
      <c r="I5" s="318"/>
      <c r="J5" s="318"/>
      <c r="K5" s="318"/>
      <c r="L5" s="318"/>
      <c r="M5" s="318"/>
      <c r="N5" s="318"/>
      <c r="O5" s="318"/>
      <c r="P5" s="318"/>
      <c r="Q5" s="318"/>
      <c r="R5" s="318"/>
      <c r="S5" s="318"/>
      <c r="T5" s="318"/>
      <c r="U5" s="318"/>
      <c r="V5" s="318"/>
      <c r="W5" s="318"/>
      <c r="X5" s="318"/>
      <c r="Y5" s="318"/>
      <c r="Z5" s="318"/>
      <c r="AA5" s="318"/>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2" t="s">
        <v>6</v>
      </c>
      <c r="F7" s="322"/>
      <c r="G7" s="322"/>
      <c r="H7" s="322"/>
      <c r="I7" s="322"/>
      <c r="J7" s="322"/>
      <c r="K7" s="322"/>
      <c r="L7" s="322"/>
      <c r="M7" s="322"/>
      <c r="N7" s="322"/>
      <c r="O7" s="322"/>
      <c r="P7" s="322"/>
      <c r="Q7" s="322"/>
      <c r="R7" s="322"/>
      <c r="S7" s="322"/>
      <c r="T7" s="322"/>
      <c r="U7" s="322"/>
      <c r="V7" s="322"/>
      <c r="W7" s="322"/>
      <c r="X7" s="322"/>
      <c r="Y7" s="322"/>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29" t="str">
        <f>'1. паспорт местоположение'!A9</f>
        <v xml:space="preserve">Акционерное общество "Западная энергетическая компания" </v>
      </c>
      <c r="F9" s="329"/>
      <c r="G9" s="329"/>
      <c r="H9" s="329"/>
      <c r="I9" s="329"/>
      <c r="J9" s="329"/>
      <c r="K9" s="329"/>
      <c r="L9" s="329"/>
      <c r="M9" s="329"/>
      <c r="N9" s="329"/>
      <c r="O9" s="329"/>
      <c r="P9" s="329"/>
      <c r="Q9" s="329"/>
      <c r="R9" s="329"/>
      <c r="S9" s="329"/>
      <c r="T9" s="329"/>
      <c r="U9" s="329"/>
      <c r="V9" s="329"/>
      <c r="W9" s="329"/>
      <c r="X9" s="329"/>
      <c r="Y9" s="329"/>
    </row>
    <row r="10" spans="1:27" s="8" customFormat="1" ht="18.75" customHeight="1" x14ac:dyDescent="0.2">
      <c r="E10" s="319" t="s">
        <v>5</v>
      </c>
      <c r="F10" s="319"/>
      <c r="G10" s="319"/>
      <c r="H10" s="319"/>
      <c r="I10" s="319"/>
      <c r="J10" s="319"/>
      <c r="K10" s="319"/>
      <c r="L10" s="319"/>
      <c r="M10" s="319"/>
      <c r="N10" s="319"/>
      <c r="O10" s="319"/>
      <c r="P10" s="319"/>
      <c r="Q10" s="319"/>
      <c r="R10" s="319"/>
      <c r="S10" s="319"/>
      <c r="T10" s="319"/>
      <c r="U10" s="319"/>
      <c r="V10" s="319"/>
      <c r="W10" s="319"/>
      <c r="X10" s="319"/>
      <c r="Y10" s="319"/>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29" t="str">
        <f>'1. паспорт местоположение'!A12</f>
        <v>O 24-14</v>
      </c>
      <c r="F12" s="329"/>
      <c r="G12" s="329"/>
      <c r="H12" s="329"/>
      <c r="I12" s="329"/>
      <c r="J12" s="329"/>
      <c r="K12" s="329"/>
      <c r="L12" s="329"/>
      <c r="M12" s="329"/>
      <c r="N12" s="329"/>
      <c r="O12" s="329"/>
      <c r="P12" s="329"/>
      <c r="Q12" s="329"/>
      <c r="R12" s="329"/>
      <c r="S12" s="329"/>
      <c r="T12" s="329"/>
      <c r="U12" s="329"/>
      <c r="V12" s="329"/>
      <c r="W12" s="329"/>
      <c r="X12" s="329"/>
      <c r="Y12" s="329"/>
    </row>
    <row r="13" spans="1:27" s="8" customFormat="1" ht="18.75" customHeight="1" x14ac:dyDescent="0.2">
      <c r="E13" s="319" t="s">
        <v>4</v>
      </c>
      <c r="F13" s="319"/>
      <c r="G13" s="319"/>
      <c r="H13" s="319"/>
      <c r="I13" s="319"/>
      <c r="J13" s="319"/>
      <c r="K13" s="319"/>
      <c r="L13" s="319"/>
      <c r="M13" s="319"/>
      <c r="N13" s="319"/>
      <c r="O13" s="319"/>
      <c r="P13" s="319"/>
      <c r="Q13" s="319"/>
      <c r="R13" s="319"/>
      <c r="S13" s="319"/>
      <c r="T13" s="319"/>
      <c r="U13" s="319"/>
      <c r="V13" s="319"/>
      <c r="W13" s="319"/>
      <c r="X13" s="319"/>
      <c r="Y13" s="319"/>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F15" s="329"/>
      <c r="G15" s="329"/>
      <c r="H15" s="329"/>
      <c r="I15" s="329"/>
      <c r="J15" s="329"/>
      <c r="K15" s="329"/>
      <c r="L15" s="329"/>
      <c r="M15" s="329"/>
      <c r="N15" s="329"/>
      <c r="O15" s="329"/>
      <c r="P15" s="329"/>
      <c r="Q15" s="329"/>
      <c r="R15" s="329"/>
      <c r="S15" s="329"/>
      <c r="T15" s="329"/>
      <c r="U15" s="329"/>
      <c r="V15" s="329"/>
      <c r="W15" s="329"/>
      <c r="X15" s="329"/>
      <c r="Y15" s="329"/>
    </row>
    <row r="16" spans="1:27" s="3" customFormat="1" ht="15" customHeight="1" x14ac:dyDescent="0.2">
      <c r="E16" s="319" t="s">
        <v>3</v>
      </c>
      <c r="F16" s="319"/>
      <c r="G16" s="319"/>
      <c r="H16" s="319"/>
      <c r="I16" s="319"/>
      <c r="J16" s="319"/>
      <c r="K16" s="319"/>
      <c r="L16" s="319"/>
      <c r="M16" s="319"/>
      <c r="N16" s="319"/>
      <c r="O16" s="319"/>
      <c r="P16" s="319"/>
      <c r="Q16" s="319"/>
      <c r="R16" s="319"/>
      <c r="S16" s="319"/>
      <c r="T16" s="319"/>
      <c r="U16" s="319"/>
      <c r="V16" s="319"/>
      <c r="W16" s="319"/>
      <c r="X16" s="319"/>
      <c r="Y16" s="31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1"/>
      <c r="F18" s="321"/>
      <c r="G18" s="321"/>
      <c r="H18" s="321"/>
      <c r="I18" s="321"/>
      <c r="J18" s="321"/>
      <c r="K18" s="321"/>
      <c r="L18" s="321"/>
      <c r="M18" s="321"/>
      <c r="N18" s="321"/>
      <c r="O18" s="321"/>
      <c r="P18" s="321"/>
      <c r="Q18" s="321"/>
      <c r="R18" s="321"/>
      <c r="S18" s="321"/>
      <c r="T18" s="321"/>
      <c r="U18" s="321"/>
      <c r="V18" s="321"/>
      <c r="W18" s="321"/>
      <c r="X18" s="321"/>
      <c r="Y18" s="321"/>
    </row>
    <row r="19" spans="1:27" ht="25.5" customHeight="1" x14ac:dyDescent="0.25">
      <c r="A19" s="321" t="s">
        <v>419</v>
      </c>
      <c r="B19" s="321"/>
      <c r="C19" s="321"/>
      <c r="D19" s="321"/>
      <c r="E19" s="321"/>
      <c r="F19" s="321"/>
      <c r="G19" s="321"/>
      <c r="H19" s="321"/>
      <c r="I19" s="321"/>
      <c r="J19" s="321"/>
      <c r="K19" s="321"/>
      <c r="L19" s="321"/>
      <c r="M19" s="321"/>
      <c r="N19" s="321"/>
      <c r="O19" s="321"/>
      <c r="P19" s="321"/>
      <c r="Q19" s="321"/>
      <c r="R19" s="321"/>
      <c r="S19" s="321"/>
      <c r="T19" s="321"/>
      <c r="U19" s="321"/>
      <c r="V19" s="321"/>
      <c r="W19" s="321"/>
      <c r="X19" s="321"/>
      <c r="Y19" s="321"/>
      <c r="Z19" s="321"/>
      <c r="AA19" s="321"/>
    </row>
    <row r="20" spans="1:27" s="36" customFormat="1" ht="21" customHeight="1" x14ac:dyDescent="0.25"/>
    <row r="21" spans="1:27" ht="15.75" customHeight="1" x14ac:dyDescent="0.25">
      <c r="A21" s="341" t="s">
        <v>2</v>
      </c>
      <c r="B21" s="337" t="s">
        <v>426</v>
      </c>
      <c r="C21" s="338"/>
      <c r="D21" s="337" t="s">
        <v>428</v>
      </c>
      <c r="E21" s="338"/>
      <c r="F21" s="347" t="s">
        <v>87</v>
      </c>
      <c r="G21" s="349"/>
      <c r="H21" s="349"/>
      <c r="I21" s="348"/>
      <c r="J21" s="341" t="s">
        <v>429</v>
      </c>
      <c r="K21" s="337" t="s">
        <v>430</v>
      </c>
      <c r="L21" s="338"/>
      <c r="M21" s="337" t="s">
        <v>431</v>
      </c>
      <c r="N21" s="338"/>
      <c r="O21" s="337" t="s">
        <v>418</v>
      </c>
      <c r="P21" s="338"/>
      <c r="Q21" s="337" t="s">
        <v>120</v>
      </c>
      <c r="R21" s="338"/>
      <c r="S21" s="341" t="s">
        <v>119</v>
      </c>
      <c r="T21" s="341" t="s">
        <v>432</v>
      </c>
      <c r="U21" s="341" t="s">
        <v>427</v>
      </c>
      <c r="V21" s="337" t="s">
        <v>118</v>
      </c>
      <c r="W21" s="338"/>
      <c r="X21" s="347" t="s">
        <v>110</v>
      </c>
      <c r="Y21" s="349"/>
      <c r="Z21" s="347" t="s">
        <v>109</v>
      </c>
      <c r="AA21" s="349"/>
    </row>
    <row r="22" spans="1:27" ht="154.5" customHeight="1" x14ac:dyDescent="0.25">
      <c r="A22" s="343"/>
      <c r="B22" s="339"/>
      <c r="C22" s="340"/>
      <c r="D22" s="339"/>
      <c r="E22" s="340"/>
      <c r="F22" s="347" t="s">
        <v>117</v>
      </c>
      <c r="G22" s="348"/>
      <c r="H22" s="347" t="s">
        <v>116</v>
      </c>
      <c r="I22" s="348"/>
      <c r="J22" s="342"/>
      <c r="K22" s="339"/>
      <c r="L22" s="340"/>
      <c r="M22" s="339"/>
      <c r="N22" s="340"/>
      <c r="O22" s="339"/>
      <c r="P22" s="340"/>
      <c r="Q22" s="339"/>
      <c r="R22" s="340"/>
      <c r="S22" s="342"/>
      <c r="T22" s="342"/>
      <c r="U22" s="342"/>
      <c r="V22" s="339"/>
      <c r="W22" s="340"/>
      <c r="X22" s="78" t="s">
        <v>108</v>
      </c>
      <c r="Y22" s="78" t="s">
        <v>416</v>
      </c>
      <c r="Z22" s="78" t="s">
        <v>107</v>
      </c>
      <c r="AA22" s="78" t="s">
        <v>106</v>
      </c>
    </row>
    <row r="23" spans="1:27" ht="60" customHeight="1" x14ac:dyDescent="0.25">
      <c r="A23" s="342"/>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603</v>
      </c>
      <c r="C25" s="208" t="s">
        <v>603</v>
      </c>
      <c r="D25" s="208" t="s">
        <v>603</v>
      </c>
      <c r="E25" s="208" t="s">
        <v>603</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zoomScaleSheetLayoutView="100" workbookViewId="0">
      <selection activeCell="A15" sqref="A15:C15"/>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18" t="str">
        <f>'1. паспорт местоположение'!A5:C5</f>
        <v>Год раскрытия информации: 2024 год</v>
      </c>
      <c r="B5" s="318"/>
      <c r="C5" s="318"/>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2" t="s">
        <v>6</v>
      </c>
      <c r="B7" s="322"/>
      <c r="C7" s="322"/>
      <c r="D7" s="10"/>
      <c r="E7" s="10"/>
      <c r="F7" s="10"/>
      <c r="G7" s="10"/>
      <c r="H7" s="10"/>
      <c r="I7" s="10"/>
      <c r="J7" s="10"/>
      <c r="K7" s="10"/>
      <c r="L7" s="10"/>
      <c r="M7" s="10"/>
      <c r="N7" s="10"/>
      <c r="O7" s="10"/>
      <c r="P7" s="10"/>
      <c r="Q7" s="10"/>
      <c r="R7" s="10"/>
      <c r="S7" s="10"/>
      <c r="T7" s="10"/>
      <c r="U7" s="10"/>
    </row>
    <row r="8" spans="1:29" s="8" customFormat="1" ht="18.75" x14ac:dyDescent="0.2">
      <c r="A8" s="322"/>
      <c r="B8" s="322"/>
      <c r="C8" s="322"/>
      <c r="D8" s="11"/>
      <c r="E8" s="11"/>
      <c r="F8" s="11"/>
      <c r="G8" s="11"/>
      <c r="H8" s="10"/>
      <c r="I8" s="10"/>
      <c r="J8" s="10"/>
      <c r="K8" s="10"/>
      <c r="L8" s="10"/>
      <c r="M8" s="10"/>
      <c r="N8" s="10"/>
      <c r="O8" s="10"/>
      <c r="P8" s="10"/>
      <c r="Q8" s="10"/>
      <c r="R8" s="10"/>
      <c r="S8" s="10"/>
      <c r="T8" s="10"/>
      <c r="U8" s="10"/>
    </row>
    <row r="9" spans="1:29" s="8" customFormat="1" ht="18.75" x14ac:dyDescent="0.2">
      <c r="A9" s="329" t="str">
        <f>'1. паспорт местоположение'!A9:C9</f>
        <v xml:space="preserve">Акционерное общество "Западная энергетическая компания" </v>
      </c>
      <c r="B9" s="329"/>
      <c r="C9" s="329"/>
      <c r="D9" s="7"/>
      <c r="E9" s="7"/>
      <c r="F9" s="7"/>
      <c r="G9" s="7"/>
      <c r="H9" s="10"/>
      <c r="I9" s="10"/>
      <c r="J9" s="10"/>
      <c r="K9" s="10"/>
      <c r="L9" s="10"/>
      <c r="M9" s="10"/>
      <c r="N9" s="10"/>
      <c r="O9" s="10"/>
      <c r="P9" s="10"/>
      <c r="Q9" s="10"/>
      <c r="R9" s="10"/>
      <c r="S9" s="10"/>
      <c r="T9" s="10"/>
      <c r="U9" s="10"/>
    </row>
    <row r="10" spans="1:29" s="8" customFormat="1" ht="18.75" x14ac:dyDescent="0.2">
      <c r="A10" s="319" t="s">
        <v>5</v>
      </c>
      <c r="B10" s="319"/>
      <c r="C10" s="319"/>
      <c r="D10" s="5"/>
      <c r="E10" s="5"/>
      <c r="F10" s="5"/>
      <c r="G10" s="5"/>
      <c r="H10" s="10"/>
      <c r="I10" s="10"/>
      <c r="J10" s="10"/>
      <c r="K10" s="10"/>
      <c r="L10" s="10"/>
      <c r="M10" s="10"/>
      <c r="N10" s="10"/>
      <c r="O10" s="10"/>
      <c r="P10" s="10"/>
      <c r="Q10" s="10"/>
      <c r="R10" s="10"/>
      <c r="S10" s="10"/>
      <c r="T10" s="10"/>
      <c r="U10" s="10"/>
    </row>
    <row r="11" spans="1:29" s="8" customFormat="1" ht="18.75" x14ac:dyDescent="0.2">
      <c r="A11" s="322"/>
      <c r="B11" s="322"/>
      <c r="C11" s="322"/>
      <c r="D11" s="11"/>
      <c r="E11" s="11"/>
      <c r="F11" s="11"/>
      <c r="G11" s="11"/>
      <c r="H11" s="10"/>
      <c r="I11" s="10"/>
      <c r="J11" s="10"/>
      <c r="K11" s="10"/>
      <c r="L11" s="10"/>
      <c r="M11" s="10"/>
      <c r="N11" s="10"/>
      <c r="O11" s="10"/>
      <c r="P11" s="10"/>
      <c r="Q11" s="10"/>
      <c r="R11" s="10"/>
      <c r="S11" s="10"/>
      <c r="T11" s="10"/>
      <c r="U11" s="10"/>
    </row>
    <row r="12" spans="1:29" s="8" customFormat="1" ht="18.75" x14ac:dyDescent="0.2">
      <c r="A12" s="352" t="str">
        <f>'1. паспорт местоположение'!A12:C12</f>
        <v>O 24-14</v>
      </c>
      <c r="B12" s="352"/>
      <c r="C12" s="352"/>
      <c r="D12" s="7"/>
      <c r="E12" s="7"/>
      <c r="F12" s="7"/>
      <c r="G12" s="7"/>
      <c r="H12" s="10"/>
      <c r="I12" s="10"/>
      <c r="J12" s="10"/>
      <c r="K12" s="10"/>
      <c r="L12" s="10"/>
      <c r="M12" s="10"/>
      <c r="N12" s="10"/>
      <c r="O12" s="10"/>
      <c r="P12" s="10"/>
      <c r="Q12" s="10"/>
      <c r="R12" s="10"/>
      <c r="S12" s="10"/>
      <c r="T12" s="10"/>
      <c r="U12" s="10"/>
    </row>
    <row r="13" spans="1:29" s="8" customFormat="1" ht="18.75" x14ac:dyDescent="0.2">
      <c r="A13" s="319" t="s">
        <v>4</v>
      </c>
      <c r="B13" s="319"/>
      <c r="C13" s="319"/>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3"/>
      <c r="B14" s="333"/>
      <c r="C14" s="333"/>
      <c r="D14" s="4"/>
      <c r="E14" s="4"/>
      <c r="F14" s="4"/>
      <c r="G14" s="4"/>
      <c r="H14" s="4"/>
      <c r="I14" s="4"/>
      <c r="J14" s="4"/>
      <c r="K14" s="4"/>
      <c r="L14" s="4"/>
      <c r="M14" s="4"/>
      <c r="N14" s="4"/>
      <c r="O14" s="4"/>
      <c r="P14" s="4"/>
      <c r="Q14" s="4"/>
      <c r="R14" s="4"/>
      <c r="S14" s="4"/>
      <c r="T14" s="4"/>
      <c r="U14" s="4"/>
    </row>
    <row r="15" spans="1:29" s="3" customFormat="1" ht="33.75" customHeight="1" x14ac:dyDescent="0.2">
      <c r="A15" s="351"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51"/>
      <c r="C15" s="351"/>
      <c r="D15" s="7"/>
      <c r="E15" s="7"/>
      <c r="F15" s="7"/>
      <c r="G15" s="7"/>
      <c r="H15" s="7"/>
      <c r="I15" s="7"/>
      <c r="J15" s="7"/>
      <c r="K15" s="7"/>
      <c r="L15" s="7"/>
      <c r="M15" s="7"/>
      <c r="N15" s="7"/>
      <c r="O15" s="7"/>
      <c r="P15" s="7"/>
      <c r="Q15" s="7"/>
      <c r="R15" s="7"/>
      <c r="S15" s="7"/>
      <c r="T15" s="7"/>
      <c r="U15" s="7"/>
    </row>
    <row r="16" spans="1:29" s="3" customFormat="1" ht="15" customHeight="1" x14ac:dyDescent="0.2">
      <c r="A16" s="319" t="s">
        <v>3</v>
      </c>
      <c r="B16" s="319"/>
      <c r="C16" s="319"/>
      <c r="D16" s="5"/>
      <c r="E16" s="5"/>
      <c r="F16" s="5"/>
      <c r="G16" s="5"/>
      <c r="H16" s="5"/>
      <c r="I16" s="5"/>
      <c r="J16" s="5"/>
      <c r="K16" s="5"/>
      <c r="L16" s="5"/>
      <c r="M16" s="5"/>
      <c r="N16" s="5"/>
      <c r="O16" s="5"/>
      <c r="P16" s="5"/>
      <c r="Q16" s="5"/>
      <c r="R16" s="5"/>
      <c r="S16" s="5"/>
      <c r="T16" s="5"/>
      <c r="U16" s="5"/>
    </row>
    <row r="17" spans="1:21" s="3" customFormat="1" ht="15" customHeight="1" x14ac:dyDescent="0.2">
      <c r="A17" s="333"/>
      <c r="B17" s="333"/>
      <c r="C17" s="333"/>
      <c r="D17" s="4"/>
      <c r="E17" s="4"/>
      <c r="F17" s="4"/>
      <c r="G17" s="4"/>
      <c r="H17" s="4"/>
      <c r="I17" s="4"/>
      <c r="J17" s="4"/>
      <c r="K17" s="4"/>
      <c r="L17" s="4"/>
      <c r="M17" s="4"/>
      <c r="N17" s="4"/>
      <c r="O17" s="4"/>
      <c r="P17" s="4"/>
      <c r="Q17" s="4"/>
      <c r="R17" s="4"/>
    </row>
    <row r="18" spans="1:21" s="3" customFormat="1" ht="27.75" customHeight="1" x14ac:dyDescent="0.2">
      <c r="A18" s="320" t="s">
        <v>411</v>
      </c>
      <c r="B18" s="320"/>
      <c r="C18" s="320"/>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607</v>
      </c>
      <c r="E23" s="206"/>
    </row>
    <row r="24" spans="1:21" ht="63" x14ac:dyDescent="0.25">
      <c r="A24" s="22" t="s">
        <v>59</v>
      </c>
      <c r="B24" s="24" t="s">
        <v>444</v>
      </c>
      <c r="C24" s="143" t="s">
        <v>611</v>
      </c>
    </row>
    <row r="25" spans="1:21" ht="63" customHeight="1" x14ac:dyDescent="0.25">
      <c r="A25" s="22" t="s">
        <v>58</v>
      </c>
      <c r="B25" s="24" t="s">
        <v>445</v>
      </c>
      <c r="C25" s="23" t="s">
        <v>604</v>
      </c>
      <c r="E25" s="148"/>
    </row>
    <row r="26" spans="1:21" ht="42.75" customHeight="1" x14ac:dyDescent="0.25">
      <c r="A26" s="22" t="s">
        <v>56</v>
      </c>
      <c r="B26" s="24" t="s">
        <v>226</v>
      </c>
      <c r="C26" s="23" t="s">
        <v>542</v>
      </c>
    </row>
    <row r="27" spans="1:21" ht="94.5" x14ac:dyDescent="0.25">
      <c r="A27" s="22" t="s">
        <v>55</v>
      </c>
      <c r="B27" s="24" t="s">
        <v>425</v>
      </c>
      <c r="C27" s="23" t="s">
        <v>605</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18" t="str">
        <f>'1. паспорт местоположение'!A5:C5</f>
        <v>Год раскрытия информации: 2024 год</v>
      </c>
      <c r="B4" s="318"/>
      <c r="C4" s="318"/>
      <c r="D4" s="318"/>
      <c r="E4" s="318"/>
      <c r="F4" s="318"/>
      <c r="G4" s="318"/>
      <c r="H4" s="318"/>
      <c r="I4" s="318"/>
      <c r="J4" s="318"/>
      <c r="K4" s="318"/>
      <c r="L4" s="318"/>
      <c r="M4" s="318"/>
      <c r="N4" s="318"/>
      <c r="O4" s="318"/>
      <c r="P4" s="318"/>
      <c r="Q4" s="318"/>
      <c r="R4" s="318"/>
      <c r="S4" s="318"/>
      <c r="T4" s="318"/>
      <c r="U4" s="318"/>
      <c r="V4" s="318"/>
      <c r="W4" s="318"/>
      <c r="X4" s="318"/>
      <c r="Y4" s="318"/>
      <c r="Z4" s="318"/>
    </row>
    <row r="6" spans="1:28" ht="18.75" x14ac:dyDescent="0.25">
      <c r="A6" s="322" t="s">
        <v>6</v>
      </c>
      <c r="B6" s="322"/>
      <c r="C6" s="322"/>
      <c r="D6" s="322"/>
      <c r="E6" s="322"/>
      <c r="F6" s="322"/>
      <c r="G6" s="322"/>
      <c r="H6" s="322"/>
      <c r="I6" s="322"/>
      <c r="J6" s="322"/>
      <c r="K6" s="322"/>
      <c r="L6" s="322"/>
      <c r="M6" s="322"/>
      <c r="N6" s="322"/>
      <c r="O6" s="322"/>
      <c r="P6" s="322"/>
      <c r="Q6" s="322"/>
      <c r="R6" s="322"/>
      <c r="S6" s="322"/>
      <c r="T6" s="322"/>
      <c r="U6" s="322"/>
      <c r="V6" s="322"/>
      <c r="W6" s="322"/>
      <c r="X6" s="322"/>
      <c r="Y6" s="322"/>
      <c r="Z6" s="322"/>
      <c r="AA6" s="10"/>
      <c r="AB6" s="10"/>
    </row>
    <row r="7" spans="1:28" ht="18.75" x14ac:dyDescent="0.25">
      <c r="A7" s="322"/>
      <c r="B7" s="322"/>
      <c r="C7" s="322"/>
      <c r="D7" s="322"/>
      <c r="E7" s="322"/>
      <c r="F7" s="322"/>
      <c r="G7" s="322"/>
      <c r="H7" s="322"/>
      <c r="I7" s="322"/>
      <c r="J7" s="322"/>
      <c r="K7" s="322"/>
      <c r="L7" s="322"/>
      <c r="M7" s="322"/>
      <c r="N7" s="322"/>
      <c r="O7" s="322"/>
      <c r="P7" s="322"/>
      <c r="Q7" s="322"/>
      <c r="R7" s="322"/>
      <c r="S7" s="322"/>
      <c r="T7" s="322"/>
      <c r="U7" s="322"/>
      <c r="V7" s="322"/>
      <c r="W7" s="322"/>
      <c r="X7" s="322"/>
      <c r="Y7" s="322"/>
      <c r="Z7" s="322"/>
      <c r="AA7" s="10"/>
      <c r="AB7" s="10"/>
    </row>
    <row r="8" spans="1:28" x14ac:dyDescent="0.25">
      <c r="A8" s="329" t="str">
        <f>'1. паспорт местоположение'!A9</f>
        <v xml:space="preserve">Акционерное общество "Западная энергетическая компания" </v>
      </c>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7"/>
      <c r="AB8" s="7"/>
    </row>
    <row r="9" spans="1:28" ht="15.75" x14ac:dyDescent="0.25">
      <c r="A9" s="319" t="s">
        <v>5</v>
      </c>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5"/>
      <c r="AB9" s="5"/>
    </row>
    <row r="10" spans="1:28" ht="18.75" x14ac:dyDescent="0.25">
      <c r="A10" s="322"/>
      <c r="B10" s="322"/>
      <c r="C10" s="322"/>
      <c r="D10" s="322"/>
      <c r="E10" s="322"/>
      <c r="F10" s="322"/>
      <c r="G10" s="322"/>
      <c r="H10" s="322"/>
      <c r="I10" s="322"/>
      <c r="J10" s="322"/>
      <c r="K10" s="322"/>
      <c r="L10" s="322"/>
      <c r="M10" s="322"/>
      <c r="N10" s="322"/>
      <c r="O10" s="322"/>
      <c r="P10" s="322"/>
      <c r="Q10" s="322"/>
      <c r="R10" s="322"/>
      <c r="S10" s="322"/>
      <c r="T10" s="322"/>
      <c r="U10" s="322"/>
      <c r="V10" s="322"/>
      <c r="W10" s="322"/>
      <c r="X10" s="322"/>
      <c r="Y10" s="322"/>
      <c r="Z10" s="322"/>
      <c r="AA10" s="10"/>
      <c r="AB10" s="10"/>
    </row>
    <row r="11" spans="1:28" x14ac:dyDescent="0.25">
      <c r="A11" s="329" t="str">
        <f>'1. паспорт местоположение'!A12:C12</f>
        <v>O 24-14</v>
      </c>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7"/>
      <c r="AB11" s="7"/>
    </row>
    <row r="12" spans="1:28" ht="15.75" x14ac:dyDescent="0.25">
      <c r="A12" s="319" t="s">
        <v>4</v>
      </c>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5"/>
      <c r="AB12" s="5"/>
    </row>
    <row r="13" spans="1:28" ht="18.75" x14ac:dyDescent="0.25">
      <c r="A13" s="333"/>
      <c r="B13" s="333"/>
      <c r="C13" s="333"/>
      <c r="D13" s="333"/>
      <c r="E13" s="333"/>
      <c r="F13" s="333"/>
      <c r="G13" s="333"/>
      <c r="H13" s="333"/>
      <c r="I13" s="333"/>
      <c r="J13" s="333"/>
      <c r="K13" s="333"/>
      <c r="L13" s="333"/>
      <c r="M13" s="333"/>
      <c r="N13" s="333"/>
      <c r="O13" s="333"/>
      <c r="P13" s="333"/>
      <c r="Q13" s="333"/>
      <c r="R13" s="333"/>
      <c r="S13" s="333"/>
      <c r="T13" s="333"/>
      <c r="U13" s="333"/>
      <c r="V13" s="333"/>
      <c r="W13" s="333"/>
      <c r="X13" s="333"/>
      <c r="Y13" s="333"/>
      <c r="Z13" s="333"/>
      <c r="AA13" s="9"/>
      <c r="AB13" s="9"/>
    </row>
    <row r="14" spans="1:28" x14ac:dyDescent="0.25">
      <c r="A14"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7"/>
      <c r="AB14" s="7"/>
    </row>
    <row r="15" spans="1:28" ht="15.75" x14ac:dyDescent="0.25">
      <c r="A15" s="319" t="s">
        <v>3</v>
      </c>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5"/>
      <c r="AB15" s="5"/>
    </row>
    <row r="16" spans="1:28" x14ac:dyDescent="0.25">
      <c r="A16" s="353"/>
      <c r="B16" s="353"/>
      <c r="C16" s="353"/>
      <c r="D16" s="353"/>
      <c r="E16" s="353"/>
      <c r="F16" s="353"/>
      <c r="G16" s="353"/>
      <c r="H16" s="353"/>
      <c r="I16" s="353"/>
      <c r="J16" s="353"/>
      <c r="K16" s="353"/>
      <c r="L16" s="353"/>
      <c r="M16" s="353"/>
      <c r="N16" s="353"/>
      <c r="O16" s="353"/>
      <c r="P16" s="353"/>
      <c r="Q16" s="353"/>
      <c r="R16" s="353"/>
      <c r="S16" s="353"/>
      <c r="T16" s="353"/>
      <c r="U16" s="353"/>
      <c r="V16" s="353"/>
      <c r="W16" s="353"/>
      <c r="X16" s="353"/>
      <c r="Y16" s="353"/>
      <c r="Z16" s="353"/>
      <c r="AA16" s="15"/>
      <c r="AB16" s="15"/>
    </row>
    <row r="17" spans="1:28" x14ac:dyDescent="0.25">
      <c r="A17" s="353"/>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3"/>
      <c r="AA17" s="15"/>
      <c r="AB17" s="15"/>
    </row>
    <row r="18" spans="1:28" x14ac:dyDescent="0.25">
      <c r="A18" s="353"/>
      <c r="B18" s="353"/>
      <c r="C18" s="353"/>
      <c r="D18" s="353"/>
      <c r="E18" s="353"/>
      <c r="F18" s="353"/>
      <c r="G18" s="353"/>
      <c r="H18" s="353"/>
      <c r="I18" s="353"/>
      <c r="J18" s="353"/>
      <c r="K18" s="353"/>
      <c r="L18" s="353"/>
      <c r="M18" s="353"/>
      <c r="N18" s="353"/>
      <c r="O18" s="353"/>
      <c r="P18" s="353"/>
      <c r="Q18" s="353"/>
      <c r="R18" s="353"/>
      <c r="S18" s="353"/>
      <c r="T18" s="353"/>
      <c r="U18" s="353"/>
      <c r="V18" s="353"/>
      <c r="W18" s="353"/>
      <c r="X18" s="353"/>
      <c r="Y18" s="353"/>
      <c r="Z18" s="353"/>
      <c r="AA18" s="15"/>
      <c r="AB18" s="15"/>
    </row>
    <row r="19" spans="1:28" x14ac:dyDescent="0.25">
      <c r="A19" s="353"/>
      <c r="B19" s="353"/>
      <c r="C19" s="353"/>
      <c r="D19" s="353"/>
      <c r="E19" s="353"/>
      <c r="F19" s="353"/>
      <c r="G19" s="353"/>
      <c r="H19" s="353"/>
      <c r="I19" s="353"/>
      <c r="J19" s="353"/>
      <c r="K19" s="353"/>
      <c r="L19" s="353"/>
      <c r="M19" s="353"/>
      <c r="N19" s="353"/>
      <c r="O19" s="353"/>
      <c r="P19" s="353"/>
      <c r="Q19" s="353"/>
      <c r="R19" s="353"/>
      <c r="S19" s="353"/>
      <c r="T19" s="353"/>
      <c r="U19" s="353"/>
      <c r="V19" s="353"/>
      <c r="W19" s="353"/>
      <c r="X19" s="353"/>
      <c r="Y19" s="353"/>
      <c r="Z19" s="353"/>
      <c r="AA19" s="15"/>
      <c r="AB19" s="15"/>
    </row>
    <row r="20" spans="1:28" x14ac:dyDescent="0.25">
      <c r="A20" s="353"/>
      <c r="B20" s="353"/>
      <c r="C20" s="353"/>
      <c r="D20" s="353"/>
      <c r="E20" s="353"/>
      <c r="F20" s="353"/>
      <c r="G20" s="353"/>
      <c r="H20" s="353"/>
      <c r="I20" s="353"/>
      <c r="J20" s="353"/>
      <c r="K20" s="353"/>
      <c r="L20" s="353"/>
      <c r="M20" s="353"/>
      <c r="N20" s="353"/>
      <c r="O20" s="353"/>
      <c r="P20" s="353"/>
      <c r="Q20" s="353"/>
      <c r="R20" s="353"/>
      <c r="S20" s="353"/>
      <c r="T20" s="353"/>
      <c r="U20" s="353"/>
      <c r="V20" s="353"/>
      <c r="W20" s="353"/>
      <c r="X20" s="353"/>
      <c r="Y20" s="353"/>
      <c r="Z20" s="353"/>
      <c r="AA20" s="15"/>
      <c r="AB20" s="15"/>
    </row>
    <row r="21" spans="1:28" x14ac:dyDescent="0.25">
      <c r="A21" s="353"/>
      <c r="B21" s="353"/>
      <c r="C21" s="353"/>
      <c r="D21" s="353"/>
      <c r="E21" s="353"/>
      <c r="F21" s="353"/>
      <c r="G21" s="353"/>
      <c r="H21" s="353"/>
      <c r="I21" s="353"/>
      <c r="J21" s="353"/>
      <c r="K21" s="353"/>
      <c r="L21" s="353"/>
      <c r="M21" s="353"/>
      <c r="N21" s="353"/>
      <c r="O21" s="353"/>
      <c r="P21" s="353"/>
      <c r="Q21" s="353"/>
      <c r="R21" s="353"/>
      <c r="S21" s="353"/>
      <c r="T21" s="353"/>
      <c r="U21" s="353"/>
      <c r="V21" s="353"/>
      <c r="W21" s="353"/>
      <c r="X21" s="353"/>
      <c r="Y21" s="353"/>
      <c r="Z21" s="353"/>
      <c r="AA21" s="15"/>
      <c r="AB21" s="15"/>
    </row>
    <row r="22" spans="1:28" x14ac:dyDescent="0.25">
      <c r="A22" s="354" t="s">
        <v>443</v>
      </c>
      <c r="B22" s="354"/>
      <c r="C22" s="354"/>
      <c r="D22" s="354"/>
      <c r="E22" s="354"/>
      <c r="F22" s="354"/>
      <c r="G22" s="354"/>
      <c r="H22" s="354"/>
      <c r="I22" s="354"/>
      <c r="J22" s="354"/>
      <c r="K22" s="354"/>
      <c r="L22" s="354"/>
      <c r="M22" s="354"/>
      <c r="N22" s="354"/>
      <c r="O22" s="354"/>
      <c r="P22" s="354"/>
      <c r="Q22" s="354"/>
      <c r="R22" s="354"/>
      <c r="S22" s="354"/>
      <c r="T22" s="354"/>
      <c r="U22" s="354"/>
      <c r="V22" s="354"/>
      <c r="W22" s="354"/>
      <c r="X22" s="354"/>
      <c r="Y22" s="354"/>
      <c r="Z22" s="354"/>
      <c r="AA22" s="118"/>
      <c r="AB22" s="118"/>
    </row>
    <row r="23" spans="1:28" ht="32.25" customHeight="1" x14ac:dyDescent="0.25">
      <c r="A23" s="356" t="s">
        <v>297</v>
      </c>
      <c r="B23" s="357"/>
      <c r="C23" s="357"/>
      <c r="D23" s="357"/>
      <c r="E23" s="357"/>
      <c r="F23" s="357"/>
      <c r="G23" s="357"/>
      <c r="H23" s="357"/>
      <c r="I23" s="357"/>
      <c r="J23" s="357"/>
      <c r="K23" s="357"/>
      <c r="L23" s="358"/>
      <c r="M23" s="355" t="s">
        <v>298</v>
      </c>
      <c r="N23" s="355"/>
      <c r="O23" s="355"/>
      <c r="P23" s="355"/>
      <c r="Q23" s="355"/>
      <c r="R23" s="355"/>
      <c r="S23" s="355"/>
      <c r="T23" s="355"/>
      <c r="U23" s="355"/>
      <c r="V23" s="355"/>
      <c r="W23" s="355"/>
      <c r="X23" s="355"/>
      <c r="Y23" s="355"/>
      <c r="Z23" s="355"/>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606</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606</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18" t="str">
        <f>'1. паспорт местоположение'!A5:C5</f>
        <v>Год раскрытия информации: 2024 год</v>
      </c>
      <c r="B5" s="318"/>
      <c r="C5" s="318"/>
      <c r="D5" s="318"/>
      <c r="E5" s="318"/>
      <c r="F5" s="318"/>
      <c r="G5" s="318"/>
      <c r="H5" s="318"/>
      <c r="I5" s="318"/>
      <c r="J5" s="318"/>
      <c r="K5" s="318"/>
      <c r="L5" s="318"/>
      <c r="M5" s="318"/>
      <c r="N5" s="318"/>
      <c r="O5" s="318"/>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2" t="s">
        <v>6</v>
      </c>
      <c r="B7" s="322"/>
      <c r="C7" s="322"/>
      <c r="D7" s="322"/>
      <c r="E7" s="322"/>
      <c r="F7" s="322"/>
      <c r="G7" s="322"/>
      <c r="H7" s="322"/>
      <c r="I7" s="322"/>
      <c r="J7" s="322"/>
      <c r="K7" s="322"/>
      <c r="L7" s="322"/>
      <c r="M7" s="322"/>
      <c r="N7" s="322"/>
      <c r="O7" s="322"/>
      <c r="P7" s="10"/>
      <c r="Q7" s="10"/>
      <c r="R7" s="10"/>
      <c r="S7" s="10"/>
      <c r="T7" s="10"/>
      <c r="U7" s="10"/>
      <c r="V7" s="10"/>
      <c r="W7" s="10"/>
      <c r="X7" s="10"/>
      <c r="Y7" s="10"/>
      <c r="Z7" s="10"/>
    </row>
    <row r="8" spans="1:28" s="8" customFormat="1" ht="18.75" x14ac:dyDescent="0.2">
      <c r="A8" s="322"/>
      <c r="B8" s="322"/>
      <c r="C8" s="322"/>
      <c r="D8" s="322"/>
      <c r="E8" s="322"/>
      <c r="F8" s="322"/>
      <c r="G8" s="322"/>
      <c r="H8" s="322"/>
      <c r="I8" s="322"/>
      <c r="J8" s="322"/>
      <c r="K8" s="322"/>
      <c r="L8" s="322"/>
      <c r="M8" s="322"/>
      <c r="N8" s="322"/>
      <c r="O8" s="322"/>
      <c r="P8" s="10"/>
      <c r="Q8" s="10"/>
      <c r="R8" s="10"/>
      <c r="S8" s="10"/>
      <c r="T8" s="10"/>
      <c r="U8" s="10"/>
      <c r="V8" s="10"/>
      <c r="W8" s="10"/>
      <c r="X8" s="10"/>
      <c r="Y8" s="10"/>
      <c r="Z8" s="10"/>
    </row>
    <row r="9" spans="1:28" s="8" customFormat="1" ht="18.75" x14ac:dyDescent="0.2">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c r="M9" s="329"/>
      <c r="N9" s="329"/>
      <c r="O9" s="329"/>
      <c r="P9" s="10"/>
      <c r="Q9" s="10"/>
      <c r="R9" s="10"/>
      <c r="S9" s="10"/>
      <c r="T9" s="10"/>
      <c r="U9" s="10"/>
      <c r="V9" s="10"/>
      <c r="W9" s="10"/>
      <c r="X9" s="10"/>
      <c r="Y9" s="10"/>
      <c r="Z9" s="10"/>
    </row>
    <row r="10" spans="1:28" s="8" customFormat="1" ht="18.75" x14ac:dyDescent="0.2">
      <c r="A10" s="319" t="s">
        <v>5</v>
      </c>
      <c r="B10" s="319"/>
      <c r="C10" s="319"/>
      <c r="D10" s="319"/>
      <c r="E10" s="319"/>
      <c r="F10" s="319"/>
      <c r="G10" s="319"/>
      <c r="H10" s="319"/>
      <c r="I10" s="319"/>
      <c r="J10" s="319"/>
      <c r="K10" s="319"/>
      <c r="L10" s="319"/>
      <c r="M10" s="319"/>
      <c r="N10" s="319"/>
      <c r="O10" s="319"/>
      <c r="P10" s="10"/>
      <c r="Q10" s="10"/>
      <c r="R10" s="10"/>
      <c r="S10" s="10"/>
      <c r="T10" s="10"/>
      <c r="U10" s="10"/>
      <c r="V10" s="10"/>
      <c r="W10" s="10"/>
      <c r="X10" s="10"/>
      <c r="Y10" s="10"/>
      <c r="Z10" s="10"/>
    </row>
    <row r="11" spans="1:28" s="8" customFormat="1" ht="18.75" x14ac:dyDescent="0.2">
      <c r="A11" s="322"/>
      <c r="B11" s="322"/>
      <c r="C11" s="322"/>
      <c r="D11" s="322"/>
      <c r="E11" s="322"/>
      <c r="F11" s="322"/>
      <c r="G11" s="322"/>
      <c r="H11" s="322"/>
      <c r="I11" s="322"/>
      <c r="J11" s="322"/>
      <c r="K11" s="322"/>
      <c r="L11" s="322"/>
      <c r="M11" s="322"/>
      <c r="N11" s="322"/>
      <c r="O11" s="322"/>
      <c r="P11" s="10"/>
      <c r="Q11" s="10"/>
      <c r="R11" s="10"/>
      <c r="S11" s="10"/>
      <c r="T11" s="10"/>
      <c r="U11" s="10"/>
      <c r="V11" s="10"/>
      <c r="W11" s="10"/>
      <c r="X11" s="10"/>
      <c r="Y11" s="10"/>
      <c r="Z11" s="10"/>
    </row>
    <row r="12" spans="1:28" s="8" customFormat="1" ht="18.75" x14ac:dyDescent="0.2">
      <c r="A12" s="329" t="str">
        <f>'1. паспорт местоположение'!A12:C12</f>
        <v>O 24-14</v>
      </c>
      <c r="B12" s="329"/>
      <c r="C12" s="329"/>
      <c r="D12" s="329"/>
      <c r="E12" s="329"/>
      <c r="F12" s="329"/>
      <c r="G12" s="329"/>
      <c r="H12" s="329"/>
      <c r="I12" s="329"/>
      <c r="J12" s="329"/>
      <c r="K12" s="329"/>
      <c r="L12" s="329"/>
      <c r="M12" s="329"/>
      <c r="N12" s="329"/>
      <c r="O12" s="329"/>
      <c r="P12" s="10"/>
      <c r="Q12" s="10"/>
      <c r="R12" s="10"/>
      <c r="S12" s="10"/>
      <c r="T12" s="10"/>
      <c r="U12" s="10"/>
      <c r="V12" s="10"/>
      <c r="W12" s="10"/>
      <c r="X12" s="10"/>
      <c r="Y12" s="10"/>
      <c r="Z12" s="10"/>
    </row>
    <row r="13" spans="1:28" s="8" customFormat="1" ht="18.75" x14ac:dyDescent="0.2">
      <c r="A13" s="319" t="s">
        <v>4</v>
      </c>
      <c r="B13" s="319"/>
      <c r="C13" s="319"/>
      <c r="D13" s="319"/>
      <c r="E13" s="319"/>
      <c r="F13" s="319"/>
      <c r="G13" s="319"/>
      <c r="H13" s="319"/>
      <c r="I13" s="319"/>
      <c r="J13" s="319"/>
      <c r="K13" s="319"/>
      <c r="L13" s="319"/>
      <c r="M13" s="319"/>
      <c r="N13" s="319"/>
      <c r="O13" s="319"/>
      <c r="P13" s="10"/>
      <c r="Q13" s="10"/>
      <c r="R13" s="10"/>
      <c r="S13" s="10"/>
      <c r="T13" s="10"/>
      <c r="U13" s="10"/>
      <c r="V13" s="10"/>
      <c r="W13" s="10"/>
      <c r="X13" s="10"/>
      <c r="Y13" s="10"/>
      <c r="Z13" s="10"/>
    </row>
    <row r="14" spans="1:28" s="8" customFormat="1" ht="15.75" customHeight="1" x14ac:dyDescent="0.2">
      <c r="A14" s="333"/>
      <c r="B14" s="333"/>
      <c r="C14" s="333"/>
      <c r="D14" s="333"/>
      <c r="E14" s="333"/>
      <c r="F14" s="333"/>
      <c r="G14" s="333"/>
      <c r="H14" s="333"/>
      <c r="I14" s="333"/>
      <c r="J14" s="333"/>
      <c r="K14" s="333"/>
      <c r="L14" s="333"/>
      <c r="M14" s="333"/>
      <c r="N14" s="333"/>
      <c r="O14" s="333"/>
      <c r="P14" s="4"/>
      <c r="Q14" s="4"/>
      <c r="R14" s="4"/>
      <c r="S14" s="4"/>
      <c r="T14" s="4"/>
      <c r="U14" s="4"/>
      <c r="V14" s="4"/>
      <c r="W14" s="4"/>
      <c r="X14" s="4"/>
      <c r="Y14" s="4"/>
      <c r="Z14" s="4"/>
    </row>
    <row r="15" spans="1:28" s="3" customFormat="1" ht="12" x14ac:dyDescent="0.2">
      <c r="A15"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9"/>
      <c r="C15" s="329"/>
      <c r="D15" s="329"/>
      <c r="E15" s="329"/>
      <c r="F15" s="329"/>
      <c r="G15" s="329"/>
      <c r="H15" s="329"/>
      <c r="I15" s="329"/>
      <c r="J15" s="329"/>
      <c r="K15" s="329"/>
      <c r="L15" s="329"/>
      <c r="M15" s="329"/>
      <c r="N15" s="329"/>
      <c r="O15" s="329"/>
      <c r="P15" s="7"/>
      <c r="Q15" s="7"/>
      <c r="R15" s="7"/>
      <c r="S15" s="7"/>
      <c r="T15" s="7"/>
      <c r="U15" s="7"/>
      <c r="V15" s="7"/>
      <c r="W15" s="7"/>
      <c r="X15" s="7"/>
      <c r="Y15" s="7"/>
      <c r="Z15" s="7"/>
    </row>
    <row r="16" spans="1:28" s="3" customFormat="1" ht="15" customHeight="1" x14ac:dyDescent="0.2">
      <c r="A16" s="319" t="s">
        <v>3</v>
      </c>
      <c r="B16" s="319"/>
      <c r="C16" s="319"/>
      <c r="D16" s="319"/>
      <c r="E16" s="319"/>
      <c r="F16" s="319"/>
      <c r="G16" s="319"/>
      <c r="H16" s="319"/>
      <c r="I16" s="319"/>
      <c r="J16" s="319"/>
      <c r="K16" s="319"/>
      <c r="L16" s="319"/>
      <c r="M16" s="319"/>
      <c r="N16" s="319"/>
      <c r="O16" s="319"/>
      <c r="P16" s="5"/>
      <c r="Q16" s="5"/>
      <c r="R16" s="5"/>
      <c r="S16" s="5"/>
      <c r="T16" s="5"/>
      <c r="U16" s="5"/>
      <c r="V16" s="5"/>
      <c r="W16" s="5"/>
      <c r="X16" s="5"/>
      <c r="Y16" s="5"/>
      <c r="Z16" s="5"/>
    </row>
    <row r="17" spans="1:26" s="3" customFormat="1" ht="15" customHeight="1" x14ac:dyDescent="0.2">
      <c r="A17" s="333"/>
      <c r="B17" s="333"/>
      <c r="C17" s="333"/>
      <c r="D17" s="333"/>
      <c r="E17" s="333"/>
      <c r="F17" s="333"/>
      <c r="G17" s="333"/>
      <c r="H17" s="333"/>
      <c r="I17" s="333"/>
      <c r="J17" s="333"/>
      <c r="K17" s="333"/>
      <c r="L17" s="333"/>
      <c r="M17" s="333"/>
      <c r="N17" s="333"/>
      <c r="O17" s="333"/>
      <c r="P17" s="4"/>
      <c r="Q17" s="4"/>
      <c r="R17" s="4"/>
      <c r="S17" s="4"/>
      <c r="T17" s="4"/>
      <c r="U17" s="4"/>
      <c r="V17" s="4"/>
      <c r="W17" s="4"/>
    </row>
    <row r="18" spans="1:26" s="3" customFormat="1" ht="91.5" customHeight="1" x14ac:dyDescent="0.2">
      <c r="A18" s="363" t="s">
        <v>420</v>
      </c>
      <c r="B18" s="363"/>
      <c r="C18" s="363"/>
      <c r="D18" s="363"/>
      <c r="E18" s="363"/>
      <c r="F18" s="363"/>
      <c r="G18" s="363"/>
      <c r="H18" s="363"/>
      <c r="I18" s="363"/>
      <c r="J18" s="363"/>
      <c r="K18" s="363"/>
      <c r="L18" s="363"/>
      <c r="M18" s="363"/>
      <c r="N18" s="363"/>
      <c r="O18" s="363"/>
      <c r="P18" s="6"/>
      <c r="Q18" s="6"/>
      <c r="R18" s="6"/>
      <c r="S18" s="6"/>
      <c r="T18" s="6"/>
      <c r="U18" s="6"/>
      <c r="V18" s="6"/>
      <c r="W18" s="6"/>
      <c r="X18" s="6"/>
      <c r="Y18" s="6"/>
      <c r="Z18" s="6"/>
    </row>
    <row r="19" spans="1:26" s="3" customFormat="1" ht="78" customHeight="1" x14ac:dyDescent="0.2">
      <c r="A19" s="359" t="s">
        <v>2</v>
      </c>
      <c r="B19" s="359" t="s">
        <v>81</v>
      </c>
      <c r="C19" s="359" t="s">
        <v>80</v>
      </c>
      <c r="D19" s="359" t="s">
        <v>72</v>
      </c>
      <c r="E19" s="360" t="s">
        <v>79</v>
      </c>
      <c r="F19" s="361"/>
      <c r="G19" s="361"/>
      <c r="H19" s="361"/>
      <c r="I19" s="362"/>
      <c r="J19" s="359" t="s">
        <v>78</v>
      </c>
      <c r="K19" s="359"/>
      <c r="L19" s="359"/>
      <c r="M19" s="359"/>
      <c r="N19" s="359"/>
      <c r="O19" s="359"/>
      <c r="P19" s="4"/>
      <c r="Q19" s="4"/>
      <c r="R19" s="4"/>
      <c r="S19" s="4"/>
      <c r="T19" s="4"/>
      <c r="U19" s="4"/>
      <c r="V19" s="4"/>
      <c r="W19" s="4"/>
    </row>
    <row r="20" spans="1:26" s="3" customFormat="1" ht="51" customHeight="1" x14ac:dyDescent="0.2">
      <c r="A20" s="359"/>
      <c r="B20" s="359"/>
      <c r="C20" s="359"/>
      <c r="D20" s="359"/>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25" zoomScaleNormal="100" workbookViewId="0">
      <selection activeCell="D32" sqref="D32"/>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2" t="str">
        <f>'1. паспорт местоположение'!A5:C5</f>
        <v>Год раскрытия информации: 2024 год</v>
      </c>
      <c r="B5" s="372"/>
      <c r="C5" s="372"/>
      <c r="D5" s="372"/>
      <c r="E5" s="372"/>
      <c r="F5" s="372"/>
      <c r="G5" s="372"/>
      <c r="H5" s="372"/>
      <c r="I5" s="372"/>
      <c r="J5" s="372"/>
      <c r="K5" s="372"/>
      <c r="L5" s="372"/>
      <c r="M5" s="372"/>
      <c r="N5" s="372"/>
      <c r="O5" s="372"/>
      <c r="P5" s="372"/>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2" t="s">
        <v>6</v>
      </c>
      <c r="B7" s="372"/>
      <c r="C7" s="372"/>
      <c r="D7" s="372"/>
      <c r="E7" s="372"/>
      <c r="F7" s="372"/>
      <c r="G7" s="372"/>
      <c r="H7" s="372"/>
      <c r="I7" s="372"/>
      <c r="J7" s="372"/>
      <c r="K7" s="372"/>
      <c r="L7" s="372"/>
      <c r="M7" s="372"/>
      <c r="N7" s="372"/>
      <c r="O7" s="372"/>
      <c r="P7" s="372"/>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3" t="str">
        <f>'1. паспорт местоположение'!A9:C9</f>
        <v xml:space="preserve">Акционерное общество "Западная энергетическая компания" </v>
      </c>
      <c r="B9" s="373"/>
      <c r="C9" s="373"/>
      <c r="D9" s="373"/>
      <c r="E9" s="373"/>
      <c r="F9" s="373"/>
      <c r="G9" s="373"/>
      <c r="H9" s="373"/>
      <c r="I9" s="373"/>
      <c r="J9" s="373"/>
      <c r="K9" s="373"/>
      <c r="L9" s="373"/>
      <c r="M9" s="373"/>
      <c r="N9" s="373"/>
      <c r="O9" s="373"/>
      <c r="P9" s="373"/>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71" t="s">
        <v>5</v>
      </c>
      <c r="B10" s="371"/>
      <c r="C10" s="371"/>
      <c r="D10" s="371"/>
      <c r="E10" s="371"/>
      <c r="F10" s="371"/>
      <c r="G10" s="371"/>
      <c r="H10" s="371"/>
      <c r="I10" s="371"/>
      <c r="J10" s="371"/>
      <c r="K10" s="371"/>
      <c r="L10" s="371"/>
      <c r="M10" s="371"/>
      <c r="N10" s="371"/>
      <c r="O10" s="371"/>
      <c r="P10" s="371"/>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3" t="str">
        <f>'1. паспорт местоположение'!A12:C12</f>
        <v>O 24-14</v>
      </c>
      <c r="B12" s="373"/>
      <c r="C12" s="373"/>
      <c r="D12" s="373"/>
      <c r="E12" s="373"/>
      <c r="F12" s="373"/>
      <c r="G12" s="373"/>
      <c r="H12" s="373"/>
      <c r="I12" s="373"/>
      <c r="J12" s="373"/>
      <c r="K12" s="373"/>
      <c r="L12" s="373"/>
      <c r="M12" s="373"/>
      <c r="N12" s="373"/>
      <c r="O12" s="373"/>
      <c r="P12" s="373"/>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71" t="s">
        <v>4</v>
      </c>
      <c r="B13" s="371"/>
      <c r="C13" s="371"/>
      <c r="D13" s="371"/>
      <c r="E13" s="371"/>
      <c r="F13" s="371"/>
      <c r="G13" s="371"/>
      <c r="H13" s="371"/>
      <c r="I13" s="371"/>
      <c r="J13" s="371"/>
      <c r="K13" s="371"/>
      <c r="L13" s="371"/>
      <c r="M13" s="371"/>
      <c r="N13" s="371"/>
      <c r="O13" s="371"/>
      <c r="P13" s="371"/>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68" t="str">
        <f>'1. паспорт местоположение'!A15:C15</f>
        <v xml:space="preserve">Реконструкция КЛ 10 кВ от ТП-994 до ТП-996 2 сек.с заменой  кабеля на кабель большего сечения, протяженностью 0,180 км </v>
      </c>
      <c r="B15" s="368"/>
      <c r="C15" s="368"/>
      <c r="D15" s="368"/>
      <c r="E15" s="368"/>
      <c r="F15" s="368"/>
      <c r="G15" s="368"/>
      <c r="H15" s="368"/>
      <c r="I15" s="368"/>
      <c r="J15" s="368"/>
      <c r="K15" s="368"/>
      <c r="L15" s="368"/>
      <c r="M15" s="368"/>
      <c r="N15" s="368"/>
      <c r="O15" s="368"/>
      <c r="P15" s="368"/>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69" t="s">
        <v>3</v>
      </c>
      <c r="B16" s="369"/>
      <c r="C16" s="369"/>
      <c r="D16" s="369"/>
      <c r="E16" s="369"/>
      <c r="F16" s="369"/>
      <c r="G16" s="369"/>
      <c r="H16" s="369"/>
      <c r="I16" s="369"/>
      <c r="J16" s="369"/>
      <c r="K16" s="369"/>
      <c r="L16" s="369"/>
      <c r="M16" s="369"/>
      <c r="N16" s="369"/>
      <c r="O16" s="369"/>
      <c r="P16" s="369"/>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0" t="s">
        <v>421</v>
      </c>
      <c r="B18" s="370"/>
      <c r="C18" s="370"/>
      <c r="D18" s="370"/>
      <c r="E18" s="370"/>
      <c r="F18" s="370"/>
      <c r="G18" s="370"/>
      <c r="H18" s="370"/>
      <c r="I18" s="370"/>
      <c r="J18" s="370"/>
      <c r="K18" s="370"/>
      <c r="L18" s="370"/>
      <c r="M18" s="370"/>
      <c r="N18" s="370"/>
      <c r="O18" s="370"/>
      <c r="P18" s="370"/>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4" t="s">
        <v>283</v>
      </c>
      <c r="E27" s="365"/>
      <c r="F27" s="366"/>
      <c r="G27" s="247" t="str">
        <f>IF(SUM(B89:AG89)=0,"не окупается",SUM(B89:AG89))</f>
        <v>не окупается</v>
      </c>
      <c r="H27" s="248"/>
      <c r="N27" s="232"/>
    </row>
    <row r="28" spans="1:45" ht="15" x14ac:dyDescent="0.2">
      <c r="A28" s="241" t="s">
        <v>279</v>
      </c>
      <c r="B28" s="242">
        <f>B24*0.001</f>
        <v>874.11431281</v>
      </c>
      <c r="D28" s="364" t="s">
        <v>281</v>
      </c>
      <c r="E28" s="365"/>
      <c r="F28" s="366"/>
      <c r="G28" s="247" t="str">
        <f>IF(SUM(B90:AG90)=0,"не окупается",SUM(B90:AG90))</f>
        <v>не окупается</v>
      </c>
      <c r="H28" s="248"/>
      <c r="N28" s="232"/>
    </row>
    <row r="29" spans="1:45" x14ac:dyDescent="0.2">
      <c r="A29" s="243" t="s">
        <v>460</v>
      </c>
      <c r="B29" s="244">
        <v>6</v>
      </c>
      <c r="D29" s="364" t="s">
        <v>587</v>
      </c>
      <c r="E29" s="365"/>
      <c r="F29" s="366"/>
      <c r="G29" s="249">
        <f>L87</f>
        <v>-1123813.5440515394</v>
      </c>
      <c r="H29" s="250"/>
      <c r="N29" s="232"/>
    </row>
    <row r="30" spans="1:45" x14ac:dyDescent="0.2">
      <c r="A30" s="243" t="s">
        <v>278</v>
      </c>
      <c r="B30" s="244">
        <v>6</v>
      </c>
      <c r="D30" s="364"/>
      <c r="E30" s="365"/>
      <c r="F30" s="366"/>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73">
        <v>4110.8130000000001</v>
      </c>
      <c r="D49" s="273">
        <v>4110.8130000000001</v>
      </c>
      <c r="E49" s="273">
        <v>4110.8130000000001</v>
      </c>
      <c r="F49" s="273">
        <v>4110.8130000000001</v>
      </c>
      <c r="G49" s="273">
        <v>4110.8130000000001</v>
      </c>
      <c r="H49" s="273">
        <v>4110.8130000000001</v>
      </c>
      <c r="I49" s="273">
        <v>4110.8130000000001</v>
      </c>
      <c r="J49" s="273">
        <v>4110.8130000000001</v>
      </c>
      <c r="K49" s="273">
        <v>4110.8130000000001</v>
      </c>
      <c r="L49" s="273">
        <v>4110.8130000000001</v>
      </c>
      <c r="M49" s="273">
        <v>4110.8130000000001</v>
      </c>
      <c r="N49" s="273">
        <v>4110.8130000000001</v>
      </c>
      <c r="O49" s="273">
        <v>4110.8130000000001</v>
      </c>
      <c r="P49" s="273">
        <v>4110.8130000000001</v>
      </c>
      <c r="Q49" s="273">
        <v>4110.8130000000001</v>
      </c>
      <c r="R49" s="273">
        <v>4110.8130000000001</v>
      </c>
      <c r="S49" s="273">
        <v>4110.8130000000001</v>
      </c>
      <c r="T49" s="273">
        <v>4110.8130000000001</v>
      </c>
      <c r="U49" s="273">
        <v>4110.8130000000001</v>
      </c>
      <c r="V49" s="273">
        <v>4110.8130000000001</v>
      </c>
      <c r="W49" s="273">
        <v>4110.8130000000001</v>
      </c>
      <c r="X49" s="273">
        <v>4110.8130000000001</v>
      </c>
      <c r="Y49" s="273">
        <v>4110.8130000000001</v>
      </c>
      <c r="Z49" s="273">
        <v>4110.8130000000001</v>
      </c>
      <c r="AA49" s="273">
        <v>4110.8130000000001</v>
      </c>
      <c r="AB49" s="273">
        <v>4110.8130000000001</v>
      </c>
      <c r="AC49" s="273">
        <v>4110.8130000000001</v>
      </c>
      <c r="AD49" s="273">
        <v>4110.8130000000001</v>
      </c>
      <c r="AE49" s="273">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7" t="s">
        <v>599</v>
      </c>
      <c r="B93" s="367"/>
      <c r="C93" s="367"/>
      <c r="D93" s="367"/>
      <c r="E93" s="367"/>
      <c r="F93" s="367"/>
      <c r="G93" s="367"/>
      <c r="H93" s="367"/>
      <c r="I93" s="367"/>
      <c r="J93" s="367"/>
      <c r="K93" s="367"/>
      <c r="L93" s="367"/>
      <c r="M93" s="367"/>
      <c r="N93" s="367"/>
      <c r="O93" s="367"/>
      <c r="P93" s="367"/>
      <c r="Q93" s="367"/>
      <c r="R93" s="367"/>
      <c r="S93" s="367"/>
      <c r="T93" s="367"/>
      <c r="U93" s="367"/>
      <c r="V93" s="367"/>
      <c r="W93" s="367"/>
      <c r="X93" s="367"/>
      <c r="Y93" s="367"/>
      <c r="Z93" s="367"/>
      <c r="AA93" s="367"/>
      <c r="AB93" s="367"/>
      <c r="AC93" s="367"/>
    </row>
    <row r="94" spans="1:31" x14ac:dyDescent="0.2">
      <c r="A94" s="367" t="s">
        <v>600</v>
      </c>
      <c r="B94" s="367"/>
      <c r="C94" s="367"/>
      <c r="D94" s="367"/>
      <c r="E94" s="367"/>
      <c r="F94" s="367"/>
      <c r="G94" s="367"/>
      <c r="H94" s="367"/>
      <c r="I94" s="367"/>
      <c r="N94" s="232"/>
    </row>
    <row r="95" spans="1:31" x14ac:dyDescent="0.2">
      <c r="C95" s="303"/>
      <c r="N95" s="232"/>
    </row>
    <row r="96" spans="1:31" x14ac:dyDescent="0.2">
      <c r="N96" s="232"/>
    </row>
    <row r="97" spans="2:14" s="222" customFormat="1" x14ac:dyDescent="0.2">
      <c r="N97" s="232"/>
    </row>
    <row r="98" spans="2:14" s="222" customFormat="1" hidden="1" x14ac:dyDescent="0.2">
      <c r="N98" s="232"/>
    </row>
    <row r="99" spans="2:14" s="222" customFormat="1" hidden="1" x14ac:dyDescent="0.2">
      <c r="N99" s="232"/>
    </row>
    <row r="100" spans="2:14" s="222" customFormat="1" hidden="1" x14ac:dyDescent="0.2">
      <c r="N100" s="232"/>
    </row>
    <row r="101" spans="2:14" s="222" customFormat="1" hidden="1" x14ac:dyDescent="0.2">
      <c r="B101" s="312">
        <v>2022</v>
      </c>
      <c r="C101" s="312">
        <f>B101+1</f>
        <v>2023</v>
      </c>
      <c r="D101" s="312">
        <f t="shared" ref="D101:F101" si="20">C101+1</f>
        <v>2024</v>
      </c>
      <c r="E101" s="312">
        <f t="shared" si="20"/>
        <v>2025</v>
      </c>
      <c r="F101" s="312">
        <f t="shared" si="20"/>
        <v>2026</v>
      </c>
      <c r="N101" s="232"/>
    </row>
    <row r="102" spans="2:14" s="222" customFormat="1" hidden="1" x14ac:dyDescent="0.2">
      <c r="B102" s="312">
        <v>114.63142733059399</v>
      </c>
      <c r="C102" s="312">
        <v>106.968874824043</v>
      </c>
      <c r="D102" s="312">
        <v>105.27260918901</v>
      </c>
      <c r="E102" s="312">
        <v>104.761984318213</v>
      </c>
      <c r="F102" s="312">
        <v>104.57995653007001</v>
      </c>
      <c r="N102" s="232"/>
    </row>
    <row r="103" spans="2:14" s="222" customFormat="1" hidden="1" x14ac:dyDescent="0.2">
      <c r="B103" s="232"/>
      <c r="C103" s="232"/>
      <c r="D103" s="232"/>
      <c r="E103" s="232"/>
      <c r="F103" s="23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x14ac:dyDescent="0.2">
      <c r="N110" s="232"/>
    </row>
    <row r="111" spans="2:14" s="222" customFormat="1" x14ac:dyDescent="0.2">
      <c r="N111" s="232"/>
    </row>
    <row r="112" spans="2:14" s="222" customFormat="1" x14ac:dyDescent="0.2">
      <c r="N112" s="232"/>
    </row>
    <row r="113" spans="14:14" s="222" customFormat="1" x14ac:dyDescent="0.2">
      <c r="N113" s="232"/>
    </row>
    <row r="114" spans="14:14" s="222" customFormat="1" x14ac:dyDescent="0.2">
      <c r="N114" s="232"/>
    </row>
    <row r="115" spans="14:14" s="222" customFormat="1" x14ac:dyDescent="0.2">
      <c r="N115" s="232"/>
    </row>
    <row r="116" spans="14:14" s="222" customFormat="1" x14ac:dyDescent="0.2">
      <c r="N116" s="232"/>
    </row>
    <row r="117" spans="14:14" s="222" customFormat="1" x14ac:dyDescent="0.2">
      <c r="N117" s="232"/>
    </row>
    <row r="118" spans="14:14" s="222" customFormat="1" x14ac:dyDescent="0.2">
      <c r="N118" s="232"/>
    </row>
    <row r="119" spans="14:14" s="222" customFormat="1" x14ac:dyDescent="0.2">
      <c r="N119" s="232"/>
    </row>
    <row r="120" spans="14:14" s="222" customFormat="1" x14ac:dyDescent="0.2">
      <c r="N120" s="232"/>
    </row>
    <row r="121" spans="14:14" s="222" customFormat="1" x14ac:dyDescent="0.2">
      <c r="N121" s="232"/>
    </row>
    <row r="122" spans="14:14" s="222" customFormat="1" x14ac:dyDescent="0.2">
      <c r="N122" s="232"/>
    </row>
    <row r="123" spans="14:14" s="222" customFormat="1" x14ac:dyDescent="0.2">
      <c r="N123" s="232"/>
    </row>
    <row r="124" spans="14:14" s="222" customFormat="1" x14ac:dyDescent="0.2">
      <c r="N124" s="232"/>
    </row>
    <row r="125" spans="14:14" s="222" customFormat="1" x14ac:dyDescent="0.2">
      <c r="N125" s="232"/>
    </row>
    <row r="126" spans="14:14" s="222" customFormat="1" x14ac:dyDescent="0.2">
      <c r="N126" s="232"/>
    </row>
    <row r="127" spans="14:14" s="222" customFormat="1" x14ac:dyDescent="0.2">
      <c r="N127" s="232"/>
    </row>
    <row r="128" spans="14:14" s="222" customFormat="1" x14ac:dyDescent="0.2">
      <c r="N128" s="232"/>
    </row>
    <row r="129" spans="14:14" s="222" customFormat="1" x14ac:dyDescent="0.2">
      <c r="N129" s="232"/>
    </row>
    <row r="130" spans="14:14" s="222" customFormat="1" x14ac:dyDescent="0.2">
      <c r="N130" s="232"/>
    </row>
    <row r="131" spans="14:14" s="222" customFormat="1" x14ac:dyDescent="0.2">
      <c r="N131" s="232"/>
    </row>
    <row r="132" spans="14:14" s="222" customFormat="1" x14ac:dyDescent="0.2">
      <c r="N132" s="232"/>
    </row>
    <row r="133" spans="14:14" s="222" customFormat="1" x14ac:dyDescent="0.2">
      <c r="N133" s="232"/>
    </row>
    <row r="134" spans="14:14" s="222" customFormat="1" x14ac:dyDescent="0.2">
      <c r="N134" s="232"/>
    </row>
    <row r="135" spans="14:14" s="222" customFormat="1" x14ac:dyDescent="0.2">
      <c r="N135" s="232"/>
    </row>
    <row r="136" spans="14:14" s="222" customFormat="1" x14ac:dyDescent="0.2">
      <c r="N136" s="232"/>
    </row>
    <row r="137" spans="14:14" s="222" customFormat="1" x14ac:dyDescent="0.2">
      <c r="N137" s="232"/>
    </row>
    <row r="138" spans="14:14" s="222" customFormat="1" x14ac:dyDescent="0.2">
      <c r="N138" s="232"/>
    </row>
    <row r="139" spans="14:14" s="222" customFormat="1" x14ac:dyDescent="0.2">
      <c r="N139" s="232"/>
    </row>
    <row r="140" spans="14:14" s="222" customFormat="1" x14ac:dyDescent="0.2">
      <c r="N140" s="232"/>
    </row>
    <row r="141" spans="14:14" s="222" customFormat="1" x14ac:dyDescent="0.2">
      <c r="N141" s="232"/>
    </row>
    <row r="142" spans="14:14" s="222" customFormat="1" x14ac:dyDescent="0.2">
      <c r="N142" s="232"/>
    </row>
    <row r="143" spans="14:14" s="222" customFormat="1" x14ac:dyDescent="0.2">
      <c r="N143" s="232"/>
    </row>
    <row r="144" spans="14:14" s="222" customFormat="1" x14ac:dyDescent="0.2">
      <c r="N144" s="232"/>
    </row>
    <row r="145" spans="14:14" s="222" customFormat="1" x14ac:dyDescent="0.2">
      <c r="N145" s="232"/>
    </row>
    <row r="146" spans="14:14" s="222" customFormat="1" x14ac:dyDescent="0.2">
      <c r="N146" s="232"/>
    </row>
    <row r="147" spans="14:14" s="222" customFormat="1" x14ac:dyDescent="0.2">
      <c r="N147" s="232"/>
    </row>
    <row r="148" spans="14:14" s="222" customFormat="1" x14ac:dyDescent="0.2">
      <c r="N148" s="232"/>
    </row>
    <row r="149" spans="14:14" s="222" customFormat="1" x14ac:dyDescent="0.2">
      <c r="N149" s="232"/>
    </row>
    <row r="150" spans="14:14" s="222" customFormat="1" x14ac:dyDescent="0.2">
      <c r="N150" s="232"/>
    </row>
    <row r="151" spans="14:14" s="222" customFormat="1" x14ac:dyDescent="0.2">
      <c r="N151" s="232"/>
    </row>
    <row r="152" spans="14:14" s="222" customFormat="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44"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18" t="str">
        <f>'2. паспорт  ТП'!A4:S4</f>
        <v>Год раскрытия информации: 2024 год</v>
      </c>
      <c r="B5" s="318"/>
      <c r="C5" s="318"/>
      <c r="D5" s="318"/>
      <c r="E5" s="318"/>
      <c r="F5" s="318"/>
      <c r="G5" s="318"/>
      <c r="H5" s="318"/>
      <c r="I5" s="318"/>
      <c r="J5" s="318"/>
      <c r="K5" s="318"/>
      <c r="L5" s="318"/>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2" t="s">
        <v>6</v>
      </c>
      <c r="B7" s="322"/>
      <c r="C7" s="322"/>
      <c r="D7" s="322"/>
      <c r="E7" s="322"/>
      <c r="F7" s="322"/>
      <c r="G7" s="322"/>
      <c r="H7" s="322"/>
      <c r="I7" s="322"/>
      <c r="J7" s="322"/>
      <c r="K7" s="322"/>
      <c r="L7" s="322"/>
    </row>
    <row r="8" spans="1:44" ht="18.75" x14ac:dyDescent="0.25">
      <c r="A8" s="322"/>
      <c r="B8" s="322"/>
      <c r="C8" s="322"/>
      <c r="D8" s="322"/>
      <c r="E8" s="322"/>
      <c r="F8" s="322"/>
      <c r="G8" s="322"/>
      <c r="H8" s="322"/>
      <c r="I8" s="322"/>
      <c r="J8" s="322"/>
      <c r="K8" s="322"/>
      <c r="L8" s="322"/>
    </row>
    <row r="9" spans="1:44" x14ac:dyDescent="0.25">
      <c r="A9" s="329" t="str">
        <f>'1. паспорт местоположение'!A9:C9</f>
        <v xml:space="preserve">Акционерное общество "Западная энергетическая компания" </v>
      </c>
      <c r="B9" s="329"/>
      <c r="C9" s="329"/>
      <c r="D9" s="329"/>
      <c r="E9" s="329"/>
      <c r="F9" s="329"/>
      <c r="G9" s="329"/>
      <c r="H9" s="329"/>
      <c r="I9" s="329"/>
      <c r="J9" s="329"/>
      <c r="K9" s="329"/>
      <c r="L9" s="329"/>
    </row>
    <row r="10" spans="1:44" x14ac:dyDescent="0.25">
      <c r="A10" s="319" t="s">
        <v>5</v>
      </c>
      <c r="B10" s="319"/>
      <c r="C10" s="319"/>
      <c r="D10" s="319"/>
      <c r="E10" s="319"/>
      <c r="F10" s="319"/>
      <c r="G10" s="319"/>
      <c r="H10" s="319"/>
      <c r="I10" s="319"/>
      <c r="J10" s="319"/>
      <c r="K10" s="319"/>
      <c r="L10" s="319"/>
    </row>
    <row r="11" spans="1:44" ht="18.75" x14ac:dyDescent="0.25">
      <c r="A11" s="322"/>
      <c r="B11" s="322"/>
      <c r="C11" s="322"/>
      <c r="D11" s="322"/>
      <c r="E11" s="322"/>
      <c r="F11" s="322"/>
      <c r="G11" s="322"/>
      <c r="H11" s="322"/>
      <c r="I11" s="322"/>
      <c r="J11" s="322"/>
      <c r="K11" s="322"/>
      <c r="L11" s="322"/>
    </row>
    <row r="12" spans="1:44" x14ac:dyDescent="0.25">
      <c r="A12" s="329" t="str">
        <f>'1. паспорт местоположение'!A12:C12</f>
        <v>O 24-14</v>
      </c>
      <c r="B12" s="329"/>
      <c r="C12" s="329"/>
      <c r="D12" s="329"/>
      <c r="E12" s="329"/>
      <c r="F12" s="329"/>
      <c r="G12" s="329"/>
      <c r="H12" s="329"/>
      <c r="I12" s="329"/>
      <c r="J12" s="329"/>
      <c r="K12" s="329"/>
      <c r="L12" s="329"/>
    </row>
    <row r="13" spans="1:44" x14ac:dyDescent="0.25">
      <c r="A13" s="319" t="s">
        <v>4</v>
      </c>
      <c r="B13" s="319"/>
      <c r="C13" s="319"/>
      <c r="D13" s="319"/>
      <c r="E13" s="319"/>
      <c r="F13" s="319"/>
      <c r="G13" s="319"/>
      <c r="H13" s="319"/>
      <c r="I13" s="319"/>
      <c r="J13" s="319"/>
      <c r="K13" s="319"/>
      <c r="L13" s="319"/>
    </row>
    <row r="14" spans="1:44" ht="18.75" x14ac:dyDescent="0.25">
      <c r="A14" s="333"/>
      <c r="B14" s="333"/>
      <c r="C14" s="333"/>
      <c r="D14" s="333"/>
      <c r="E14" s="333"/>
      <c r="F14" s="333"/>
      <c r="G14" s="333"/>
      <c r="H14" s="333"/>
      <c r="I14" s="333"/>
      <c r="J14" s="333"/>
      <c r="K14" s="333"/>
      <c r="L14" s="333"/>
    </row>
    <row r="15" spans="1:44" x14ac:dyDescent="0.25">
      <c r="A15" s="329" t="str">
        <f>'1. паспорт местоположение'!A15</f>
        <v xml:space="preserve">Реконструкция КЛ 10 кВ от ТП-994 до ТП-996 2 сек.с заменой  кабеля на кабель большего сечения, протяженностью 0,180 км </v>
      </c>
      <c r="B15" s="329"/>
      <c r="C15" s="329"/>
      <c r="D15" s="329"/>
      <c r="E15" s="329"/>
      <c r="F15" s="329"/>
      <c r="G15" s="329"/>
      <c r="H15" s="329"/>
      <c r="I15" s="329"/>
      <c r="J15" s="329"/>
      <c r="K15" s="329"/>
      <c r="L15" s="329"/>
    </row>
    <row r="16" spans="1:44" x14ac:dyDescent="0.25">
      <c r="A16" s="319" t="s">
        <v>3</v>
      </c>
      <c r="B16" s="319"/>
      <c r="C16" s="319"/>
      <c r="D16" s="319"/>
      <c r="E16" s="319"/>
      <c r="F16" s="319"/>
      <c r="G16" s="319"/>
      <c r="H16" s="319"/>
      <c r="I16" s="319"/>
      <c r="J16" s="319"/>
      <c r="K16" s="319"/>
      <c r="L16" s="319"/>
    </row>
    <row r="17" spans="1:12" ht="15.75" customHeight="1" x14ac:dyDescent="0.25">
      <c r="L17" s="72"/>
    </row>
    <row r="18" spans="1:12" x14ac:dyDescent="0.25">
      <c r="K18" s="32"/>
    </row>
    <row r="19" spans="1:12" ht="15.75" customHeight="1" x14ac:dyDescent="0.25">
      <c r="A19" s="381" t="s">
        <v>422</v>
      </c>
      <c r="B19" s="381"/>
      <c r="C19" s="381"/>
      <c r="D19" s="381"/>
      <c r="E19" s="381"/>
      <c r="F19" s="381"/>
      <c r="G19" s="381"/>
      <c r="H19" s="381"/>
      <c r="I19" s="381"/>
      <c r="J19" s="381"/>
      <c r="K19" s="381"/>
      <c r="L19" s="381"/>
    </row>
    <row r="20" spans="1:12" x14ac:dyDescent="0.25">
      <c r="A20" s="46"/>
      <c r="B20" s="46"/>
    </row>
    <row r="21" spans="1:12" ht="28.5" customHeight="1" x14ac:dyDescent="0.25">
      <c r="A21" s="374" t="s">
        <v>217</v>
      </c>
      <c r="B21" s="374" t="s">
        <v>216</v>
      </c>
      <c r="C21" s="379" t="s">
        <v>354</v>
      </c>
      <c r="D21" s="379"/>
      <c r="E21" s="379"/>
      <c r="F21" s="379"/>
      <c r="G21" s="379"/>
      <c r="H21" s="379"/>
      <c r="I21" s="374" t="s">
        <v>215</v>
      </c>
      <c r="J21" s="376" t="s">
        <v>356</v>
      </c>
      <c r="K21" s="374" t="s">
        <v>214</v>
      </c>
      <c r="L21" s="375" t="s">
        <v>355</v>
      </c>
    </row>
    <row r="22" spans="1:12" ht="58.5" customHeight="1" x14ac:dyDescent="0.25">
      <c r="A22" s="374"/>
      <c r="B22" s="374"/>
      <c r="C22" s="380" t="s">
        <v>565</v>
      </c>
      <c r="D22" s="380"/>
      <c r="E22" s="380" t="s">
        <v>8</v>
      </c>
      <c r="F22" s="380"/>
      <c r="G22" s="380" t="s">
        <v>566</v>
      </c>
      <c r="H22" s="380"/>
      <c r="I22" s="374"/>
      <c r="J22" s="377"/>
      <c r="K22" s="374"/>
      <c r="L22" s="375"/>
    </row>
    <row r="23" spans="1:12" ht="31.5" x14ac:dyDescent="0.25">
      <c r="A23" s="374"/>
      <c r="B23" s="374"/>
      <c r="C23" s="64" t="s">
        <v>213</v>
      </c>
      <c r="D23" s="64" t="s">
        <v>212</v>
      </c>
      <c r="E23" s="64" t="s">
        <v>213</v>
      </c>
      <c r="F23" s="64" t="s">
        <v>212</v>
      </c>
      <c r="G23" s="64" t="s">
        <v>213</v>
      </c>
      <c r="H23" s="64" t="s">
        <v>212</v>
      </c>
      <c r="I23" s="374"/>
      <c r="J23" s="378"/>
      <c r="K23" s="374"/>
      <c r="L23" s="375"/>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2024-10-06T17:36:07Z</dcterms:modified>
</cp:coreProperties>
</file>