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Обос_ стоим\4 ч обоснования\O 24-37_стоимости ДП\"/>
    </mc:Choice>
  </mc:AlternateContent>
  <xr:revisionPtr revIDLastSave="0" documentId="13_ncr:1_{A726E680-B6CD-4706-972C-7665D2E38491}" xr6:coauthVersionLast="47" xr6:coauthVersionMax="47" xr10:uidLastSave="{00000000-0000-0000-0000-000000000000}"/>
  <bookViews>
    <workbookView xWindow="-120" yWindow="-120" windowWidth="29040" windowHeight="15840" tabRatio="830" xr2:uid="{00000000-000D-0000-FFFF-FFFF00000000}"/>
  </bookViews>
  <sheets>
    <sheet name="2025_" sheetId="8" r:id="rId1"/>
  </sheets>
  <calcPr calcId="181029"/>
</workbook>
</file>

<file path=xl/calcChain.xml><?xml version="1.0" encoding="utf-8"?>
<calcChain xmlns="http://schemas.openxmlformats.org/spreadsheetml/2006/main">
  <c r="D20" i="8" l="1"/>
  <c r="E20" i="8"/>
  <c r="E21" i="8" s="1"/>
  <c r="F20" i="8"/>
  <c r="F21" i="8" s="1"/>
  <c r="H10" i="8" l="1"/>
  <c r="I10" i="8" s="1"/>
  <c r="G20" i="8"/>
  <c r="G21" i="8" s="1"/>
  <c r="H8" i="8"/>
  <c r="I8" i="8" s="1"/>
  <c r="D21" i="8"/>
  <c r="H20" i="8" l="1"/>
  <c r="I20" i="8" s="1"/>
  <c r="I21" i="8" s="1"/>
  <c r="H21" i="8" l="1"/>
</calcChain>
</file>

<file path=xl/sharedStrings.xml><?xml version="1.0" encoding="utf-8"?>
<sst xmlns="http://schemas.openxmlformats.org/spreadsheetml/2006/main" count="27" uniqueCount="27">
  <si>
    <t>ПИР</t>
  </si>
  <si>
    <t>СМР</t>
  </si>
  <si>
    <t>Оборуд.</t>
  </si>
  <si>
    <t xml:space="preserve">Прочие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</si>
  <si>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</si>
  <si>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</si>
  <si>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</si>
  <si>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</si>
  <si>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</si>
  <si>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Итого без НДС, млн.руб.</t>
  </si>
  <si>
    <t>Коэффициенты перевода в текущие цены в базу 2001г по письму Минрегиона№ 24818-ХМ/09, от 19.07.2018 г. № 31500-ХМ/09</t>
  </si>
  <si>
    <t>Сметная стоимость в базовых ценах 2001г</t>
  </si>
  <si>
    <t>Итого, млн.руб.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</si>
  <si>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</si>
  <si>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rFont val="Times New Roman"/>
        <family val="1"/>
        <charset val="204"/>
      </rPr>
      <t>2021/2020</t>
    </r>
  </si>
  <si>
    <r>
      <t>Кдеф</t>
    </r>
    <r>
      <rPr>
        <sz val="9"/>
        <rFont val="Times New Roman"/>
        <family val="1"/>
        <charset val="204"/>
      </rPr>
      <t>2022/2021</t>
    </r>
  </si>
  <si>
    <r>
      <t>Кдеф</t>
    </r>
    <r>
      <rPr>
        <sz val="9"/>
        <rFont val="Times New Roman"/>
        <family val="1"/>
        <charset val="204"/>
      </rPr>
      <t>2023/2022</t>
    </r>
  </si>
  <si>
    <r>
      <t>Кдеф</t>
    </r>
    <r>
      <rPr>
        <sz val="9"/>
        <rFont val="Times New Roman"/>
        <family val="1"/>
        <charset val="204"/>
      </rPr>
      <t>2024/2023</t>
    </r>
  </si>
  <si>
    <r>
      <t>Кдеф</t>
    </r>
    <r>
      <rPr>
        <sz val="9"/>
        <rFont val="Times New Roman"/>
        <family val="1"/>
        <charset val="204"/>
      </rPr>
      <t>2025/2024</t>
    </r>
  </si>
  <si>
    <r>
      <t>Кдеф</t>
    </r>
    <r>
      <rPr>
        <sz val="9"/>
        <rFont val="Times New Roman"/>
        <family val="1"/>
        <charset val="204"/>
      </rPr>
      <t>2026/2025</t>
    </r>
  </si>
  <si>
    <r>
      <t>Кдеф</t>
    </r>
    <r>
      <rPr>
        <sz val="9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</si>
  <si>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</si>
  <si>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</si>
  <si>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t>Сметная стоимость в ценах 2 кв. 2024</t>
  </si>
  <si>
    <r>
      <t>Кдеф</t>
    </r>
    <r>
      <rPr>
        <sz val="9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</si>
  <si>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r>
      <t>Ф</t>
    </r>
    <r>
      <rPr>
        <sz val="9"/>
        <rFont val="Times New Roman"/>
        <family val="1"/>
        <charset val="204"/>
      </rPr>
      <t>2029</t>
    </r>
  </si>
  <si>
    <t>Создание единого центра диспетчеризации, мониторинга и управления сетями АО "Западная энергетическая компания"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</si>
</sst>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_)"/>
    <numFmt numFmtId="168" formatCode="#,##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rgb="FFDDEBF7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3" fillId="0" borderId="0"/>
    <xf numFmtId="0" fontId="9" fillId="0" borderId="0"/>
    <xf numFmtId="0" fontId="10" fillId="0" borderId="0"/>
    <xf numFmtId="1" fontId="11" fillId="0" borderId="9">
      <alignment horizontal="center"/>
    </xf>
    <xf numFmtId="0" fontId="8" fillId="0" borderId="0"/>
    <xf numFmtId="43" fontId="12" fillId="0" borderId="0" applyFont="0" applyFill="0" applyBorder="0" applyAlignment="0" applyProtection="0"/>
    <xf numFmtId="167" fontId="18" fillId="0" borderId="0"/>
    <xf numFmtId="0" fontId="1" fillId="0" borderId="0"/>
  </cellStyleXfs>
  <cellXfs count="36">
    <xf numFmtId="0" fontId="0" fillId="0" borderId="0" xfId="0"/>
    <xf numFmtId="0" fontId="5" fillId="0" borderId="0" xfId="1" applyFont="1"/>
    <xf numFmtId="0" fontId="4" fillId="0" borderId="0" xfId="1" applyFont="1"/>
    <xf numFmtId="0" fontId="6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4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166" fontId="13" fillId="0" borderId="1" xfId="3" applyNumberFormat="1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7" fillId="0" borderId="1" xfId="11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168" fontId="7" fillId="0" borderId="4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</cellXfs>
  <cellStyles count="14">
    <cellStyle name="_Приложения к договору 1618 -6РКЦ-17 03 06" xfId="5" xr:uid="{00000000-0005-0000-0000-000000000000}"/>
    <cellStyle name="Normal_Пиздец окончательный" xfId="6" xr:uid="{00000000-0005-0000-0000-000001000000}"/>
    <cellStyle name="Normale_Foglio1" xfId="7" xr:uid="{00000000-0005-0000-0000-000002000000}"/>
    <cellStyle name="Обычный" xfId="0" builtinId="0"/>
    <cellStyle name="Обычный 140 3 2" xfId="13" xr:uid="{10953605-7558-44A8-9835-1F0920FDE402}"/>
    <cellStyle name="Обычный 2" xfId="1" xr:uid="{00000000-0005-0000-0000-000004000000}"/>
    <cellStyle name="Обычный 25 2" xfId="12" xr:uid="{BE320203-DE18-4669-89F4-4BBE86DBA776}"/>
    <cellStyle name="Обычный 3" xfId="8" xr:uid="{00000000-0005-0000-0000-000005000000}"/>
    <cellStyle name="Обычный 5" xfId="3" xr:uid="{00000000-0005-0000-0000-000006000000}"/>
    <cellStyle name="Поз_цен" xfId="9" xr:uid="{00000000-0005-0000-0000-000007000000}"/>
    <cellStyle name="Стиль 1" xfId="10" xr:uid="{00000000-0005-0000-0000-000008000000}"/>
    <cellStyle name="Финансовый" xfId="11" builtinId="3"/>
    <cellStyle name="Финансовый 2" xfId="2" xr:uid="{00000000-0005-0000-0000-000009000000}"/>
    <cellStyle name="Финансовый 2 2" xfId="4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0058A-CFA0-4343-A59A-7594B8F76893}">
  <dimension ref="A1:K21"/>
  <sheetViews>
    <sheetView tabSelected="1" workbookViewId="0">
      <selection activeCell="H10" sqref="H10"/>
    </sheetView>
  </sheetViews>
  <sheetFormatPr defaultRowHeight="15"/>
  <cols>
    <col min="2" max="2" width="24.28515625" customWidth="1"/>
    <col min="3" max="3" width="16.5703125" customWidth="1"/>
    <col min="4" max="7" width="14" customWidth="1"/>
    <col min="8" max="8" width="17.42578125" customWidth="1"/>
    <col min="9" max="9" width="12.85546875" customWidth="1"/>
  </cols>
  <sheetData>
    <row r="1" spans="1:11">
      <c r="A1" s="2"/>
      <c r="B1" s="2"/>
      <c r="C1" s="2"/>
      <c r="D1" s="2"/>
      <c r="E1" s="2"/>
      <c r="F1" s="2"/>
      <c r="G1" s="2"/>
      <c r="H1" s="2"/>
      <c r="I1" s="2"/>
    </row>
    <row r="2" spans="1:11" ht="39" customHeight="1">
      <c r="A2" s="1"/>
      <c r="B2" s="26" t="s">
        <v>26</v>
      </c>
      <c r="C2" s="26"/>
      <c r="D2" s="26"/>
      <c r="E2" s="26"/>
      <c r="F2" s="26"/>
      <c r="G2" s="26"/>
      <c r="H2" s="26"/>
      <c r="I2" s="26"/>
    </row>
    <row r="3" spans="1:11">
      <c r="A3" s="2"/>
      <c r="B3" s="2"/>
      <c r="C3" s="2"/>
      <c r="D3" s="2"/>
      <c r="E3" s="2"/>
      <c r="F3" s="2"/>
      <c r="G3" s="2"/>
      <c r="H3" s="2"/>
      <c r="I3" s="2"/>
    </row>
    <row r="4" spans="1:11">
      <c r="A4" s="2"/>
      <c r="B4" s="2"/>
      <c r="C4" s="2"/>
      <c r="D4" s="2"/>
      <c r="E4" s="2"/>
      <c r="F4" s="2"/>
      <c r="G4" s="2"/>
      <c r="H4" s="2"/>
      <c r="I4" s="2"/>
    </row>
    <row r="5" spans="1:11">
      <c r="A5" s="27" t="s">
        <v>4</v>
      </c>
      <c r="B5" s="27" t="s">
        <v>5</v>
      </c>
      <c r="C5" s="27" t="s">
        <v>6</v>
      </c>
      <c r="D5" s="3"/>
      <c r="E5" s="30" t="s">
        <v>7</v>
      </c>
      <c r="F5" s="31"/>
      <c r="G5" s="31"/>
      <c r="H5" s="32"/>
      <c r="I5" s="33" t="s">
        <v>8</v>
      </c>
      <c r="K5">
        <v>1000</v>
      </c>
    </row>
    <row r="6" spans="1:11">
      <c r="A6" s="28"/>
      <c r="B6" s="28"/>
      <c r="C6" s="28"/>
      <c r="D6" s="22" t="s">
        <v>0</v>
      </c>
      <c r="E6" s="22" t="s">
        <v>1</v>
      </c>
      <c r="F6" s="34" t="s">
        <v>2</v>
      </c>
      <c r="G6" s="22" t="s">
        <v>3</v>
      </c>
      <c r="H6" s="22" t="s">
        <v>9</v>
      </c>
      <c r="I6" s="33"/>
    </row>
    <row r="7" spans="1:11">
      <c r="A7" s="29"/>
      <c r="B7" s="29"/>
      <c r="C7" s="29"/>
      <c r="D7" s="23"/>
      <c r="E7" s="23"/>
      <c r="F7" s="35"/>
      <c r="G7" s="23"/>
      <c r="H7" s="23"/>
      <c r="I7" s="33"/>
    </row>
    <row r="8" spans="1:11" ht="28.5" customHeight="1">
      <c r="A8" s="4">
        <v>1</v>
      </c>
      <c r="B8" s="4" t="s">
        <v>23</v>
      </c>
      <c r="C8" s="4"/>
      <c r="D8" s="21">
        <v>1.60407324</v>
      </c>
      <c r="E8" s="21">
        <v>43.138671209538202</v>
      </c>
      <c r="F8" s="21">
        <v>6.6508333400000001</v>
      </c>
      <c r="G8" s="21">
        <v>0</v>
      </c>
      <c r="H8" s="6">
        <f>SUM(D8:G8)</f>
        <v>51.393577789538199</v>
      </c>
      <c r="I8" s="6">
        <f>H8*1.18</f>
        <v>60.64442179165507</v>
      </c>
    </row>
    <row r="9" spans="1:11" ht="63" customHeight="1">
      <c r="A9" s="4">
        <v>2</v>
      </c>
      <c r="B9" s="4" t="s">
        <v>10</v>
      </c>
      <c r="C9" s="7"/>
      <c r="D9" s="5">
        <v>10.500000000000002</v>
      </c>
      <c r="E9" s="5">
        <v>21.379066093523523</v>
      </c>
      <c r="F9" s="5">
        <v>6.5900000019942535</v>
      </c>
      <c r="G9" s="5">
        <v>7.9616614077113308</v>
      </c>
      <c r="H9" s="8"/>
      <c r="I9" s="9"/>
    </row>
    <row r="10" spans="1:11" ht="42" customHeight="1">
      <c r="A10" s="4">
        <v>3</v>
      </c>
      <c r="B10" s="7" t="s">
        <v>11</v>
      </c>
      <c r="C10" s="7"/>
      <c r="D10" s="21">
        <v>0.22692941</v>
      </c>
      <c r="E10" s="21">
        <v>3.75711547702958</v>
      </c>
      <c r="F10" s="21">
        <v>0</v>
      </c>
      <c r="G10" s="21">
        <v>0</v>
      </c>
      <c r="H10" s="10">
        <f>SUM(D10:G10)</f>
        <v>3.9840448870295799</v>
      </c>
      <c r="I10" s="6">
        <f>H10*1.2</f>
        <v>4.7808538644354961</v>
      </c>
    </row>
    <row r="11" spans="1:11" ht="17.25" customHeight="1">
      <c r="A11" s="24">
        <v>4</v>
      </c>
      <c r="B11" s="24" t="s">
        <v>13</v>
      </c>
      <c r="C11" s="13" t="s">
        <v>14</v>
      </c>
      <c r="D11" s="14">
        <v>104.93539999999999</v>
      </c>
      <c r="E11" s="14">
        <v>104.93539999999999</v>
      </c>
      <c r="F11" s="14">
        <v>104.93539999999999</v>
      </c>
      <c r="G11" s="14">
        <v>104.93539999999999</v>
      </c>
      <c r="H11" s="15"/>
      <c r="I11" s="8"/>
    </row>
    <row r="12" spans="1:11" ht="21" customHeight="1">
      <c r="A12" s="25"/>
      <c r="B12" s="25"/>
      <c r="C12" s="13" t="s">
        <v>15</v>
      </c>
      <c r="D12" s="14">
        <v>113.87439215858623</v>
      </c>
      <c r="E12" s="14">
        <v>113.87439215858623</v>
      </c>
      <c r="F12" s="14">
        <v>113.87439215858623</v>
      </c>
      <c r="G12" s="14">
        <v>113.87439215858623</v>
      </c>
      <c r="H12" s="15"/>
      <c r="I12" s="8"/>
    </row>
    <row r="13" spans="1:11" ht="21" customHeight="1">
      <c r="A13" s="25"/>
      <c r="B13" s="25"/>
      <c r="C13" s="13" t="s">
        <v>16</v>
      </c>
      <c r="D13" s="14">
        <v>105.89170681014039</v>
      </c>
      <c r="E13" s="14">
        <v>105.89170681014039</v>
      </c>
      <c r="F13" s="14">
        <v>105.89170681014039</v>
      </c>
      <c r="G13" s="14">
        <v>105.89170681014039</v>
      </c>
      <c r="H13" s="15"/>
      <c r="I13" s="8"/>
    </row>
    <row r="14" spans="1:11" ht="16.5" customHeight="1">
      <c r="A14" s="25"/>
      <c r="B14" s="25"/>
      <c r="C14" s="13" t="s">
        <v>17</v>
      </c>
      <c r="D14" s="14">
        <v>105.30227480021095</v>
      </c>
      <c r="E14" s="14">
        <v>105.30227480021095</v>
      </c>
      <c r="F14" s="14">
        <v>105.30227480021095</v>
      </c>
      <c r="G14" s="14">
        <v>105.30227480021095</v>
      </c>
      <c r="H14" s="15"/>
      <c r="I14" s="8"/>
    </row>
    <row r="15" spans="1:11" ht="20.25" customHeight="1">
      <c r="A15" s="25"/>
      <c r="B15" s="25"/>
      <c r="C15" s="13" t="s">
        <v>18</v>
      </c>
      <c r="D15" s="14">
        <v>104.79425908912773</v>
      </c>
      <c r="E15" s="14">
        <v>104.79425908912773</v>
      </c>
      <c r="F15" s="14">
        <v>104.79425908912773</v>
      </c>
      <c r="G15" s="14">
        <v>104.79425908912773</v>
      </c>
      <c r="H15" s="15"/>
      <c r="I15" s="8"/>
    </row>
    <row r="16" spans="1:11" ht="15" customHeight="1">
      <c r="A16" s="25"/>
      <c r="B16" s="25"/>
      <c r="C16" s="13" t="s">
        <v>19</v>
      </c>
      <c r="D16" s="14">
        <v>104.79425908912773</v>
      </c>
      <c r="E16" s="14">
        <v>104.79425908912773</v>
      </c>
      <c r="F16" s="14">
        <v>104.79425908912773</v>
      </c>
      <c r="G16" s="14">
        <v>104.79425908912773</v>
      </c>
      <c r="H16" s="15"/>
      <c r="I16" s="8"/>
    </row>
    <row r="17" spans="1:9" ht="18.75" customHeight="1">
      <c r="A17" s="25"/>
      <c r="B17" s="25"/>
      <c r="C17" s="13" t="s">
        <v>20</v>
      </c>
      <c r="D17" s="14">
        <v>104.79425908912773</v>
      </c>
      <c r="E17" s="14">
        <v>104.79425908912773</v>
      </c>
      <c r="F17" s="14">
        <v>104.79425908912773</v>
      </c>
      <c r="G17" s="14">
        <v>104.79425908912773</v>
      </c>
      <c r="H17" s="15"/>
      <c r="I17" s="8"/>
    </row>
    <row r="18" spans="1:9" ht="17.25" customHeight="1">
      <c r="A18" s="25"/>
      <c r="B18" s="25"/>
      <c r="C18" s="13" t="s">
        <v>21</v>
      </c>
      <c r="D18" s="14">
        <v>104.79425908912773</v>
      </c>
      <c r="E18" s="14">
        <v>104.79425908912773</v>
      </c>
      <c r="F18" s="14">
        <v>104.79425908912773</v>
      </c>
      <c r="G18" s="14">
        <v>104.79425908912773</v>
      </c>
      <c r="H18" s="15"/>
      <c r="I18" s="6">
        <v>5.9131180547009876</v>
      </c>
    </row>
    <row r="19" spans="1:9" ht="17.25" customHeight="1">
      <c r="A19" s="20"/>
      <c r="B19" s="20"/>
      <c r="C19" s="13" t="s">
        <v>24</v>
      </c>
      <c r="D19" s="14">
        <v>104.79425908912773</v>
      </c>
      <c r="E19" s="14">
        <v>104.79425908912773</v>
      </c>
      <c r="F19" s="14">
        <v>104.79425908912773</v>
      </c>
      <c r="G19" s="14">
        <v>104.79425908912773</v>
      </c>
      <c r="H19" s="15"/>
      <c r="I19" s="6"/>
    </row>
    <row r="20" spans="1:9" ht="92.25" customHeight="1">
      <c r="A20" s="12">
        <v>5</v>
      </c>
      <c r="B20" s="12" t="s">
        <v>22</v>
      </c>
      <c r="C20" s="16" t="s">
        <v>25</v>
      </c>
      <c r="D20" s="17">
        <f>D8*D15/100</f>
        <v>1.6809766671049657</v>
      </c>
      <c r="E20" s="17">
        <f>E8*E15/100*E16/100*E17/100*E18/100*E19/100</f>
        <v>54.51979584544376</v>
      </c>
      <c r="F20" s="17">
        <f>F8*F15/100*F16/100*F17/100*F18/100*F19/100</f>
        <v>8.4054994215653416</v>
      </c>
      <c r="G20" s="17">
        <f>G8*G15/100*G16/100*G17/100*G18/100*G19/100</f>
        <v>0</v>
      </c>
      <c r="H20" s="18">
        <f>SUM(D20:G20)</f>
        <v>64.606271934114062</v>
      </c>
      <c r="I20" s="19">
        <f t="shared" ref="I20" si="0">ROUND(H20*1.2,8)</f>
        <v>77.527526320000007</v>
      </c>
    </row>
    <row r="21" spans="1:9" ht="20.25" customHeight="1">
      <c r="A21" s="4"/>
      <c r="B21" s="11" t="s">
        <v>12</v>
      </c>
      <c r="C21" s="11"/>
      <c r="D21" s="10">
        <f t="shared" ref="D21:I21" si="1">SUM(D20:D20)</f>
        <v>1.6809766671049657</v>
      </c>
      <c r="E21" s="10">
        <f t="shared" si="1"/>
        <v>54.51979584544376</v>
      </c>
      <c r="F21" s="10">
        <f t="shared" si="1"/>
        <v>8.4054994215653416</v>
      </c>
      <c r="G21" s="10">
        <f t="shared" si="1"/>
        <v>0</v>
      </c>
      <c r="H21" s="10">
        <f t="shared" si="1"/>
        <v>64.606271934114062</v>
      </c>
      <c r="I21" s="10">
        <f t="shared" si="1"/>
        <v>77.527526320000007</v>
      </c>
    </row>
  </sheetData>
  <mergeCells count="13">
    <mergeCell ref="H6:H7"/>
    <mergeCell ref="A11:A18"/>
    <mergeCell ref="B11:B18"/>
    <mergeCell ref="B2:I2"/>
    <mergeCell ref="A5:A7"/>
    <mergeCell ref="B5:B7"/>
    <mergeCell ref="C5:C7"/>
    <mergeCell ref="E5:H5"/>
    <mergeCell ref="I5:I7"/>
    <mergeCell ref="D6:D7"/>
    <mergeCell ref="E6:E7"/>
    <mergeCell ref="F6:F7"/>
    <mergeCell ref="G6:G7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2019-08-09T14:50:57Z</cp:lastPrinted>
  <dcterms:created xsi:type="dcterms:W3CDTF">2019-08-09T14:24:43Z</dcterms:created>
  <dcterms:modified xsi:type="dcterms:W3CDTF">2024-10-17T09:12:19Z</dcterms:modified>
</cp:coreProperties>
</file>