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Телемеханика_ТП и РП\"/>
    </mc:Choice>
  </mc:AlternateContent>
  <xr:revisionPtr revIDLastSave="0" documentId="13_ncr:1_{E90D698D-7C14-4A13-9B2C-82D48FE6E838}" xr6:coauthVersionLast="47" xr6:coauthVersionMax="47" xr10:uidLastSave="{00000000-0000-0000-0000-000000000000}"/>
  <bookViews>
    <workbookView xWindow="15435" yWindow="45" windowWidth="13665" windowHeight="15480" tabRatio="823" xr2:uid="{00000000-000D-0000-FFFF-FFFF00000000}"/>
  </bookViews>
  <sheets>
    <sheet name="Сводка ЕДП_2 квартал 2024" sheetId="6" r:id="rId1"/>
    <sheet name="Сводка ЕДП_базовые цены" sheetId="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7" l="1"/>
  <c r="E31" i="7"/>
  <c r="F31" i="7"/>
  <c r="G31" i="7"/>
  <c r="H31" i="7"/>
  <c r="D33" i="6"/>
  <c r="E33" i="6"/>
  <c r="F33" i="6"/>
  <c r="G33" i="6"/>
  <c r="H33" i="6"/>
  <c r="H31" i="6"/>
  <c r="G31" i="6"/>
  <c r="F31" i="6"/>
  <c r="E31" i="6"/>
  <c r="D31" i="6"/>
  <c r="H27" i="6"/>
  <c r="G27" i="6"/>
  <c r="F27" i="6"/>
  <c r="E27" i="6"/>
  <c r="D27" i="6"/>
  <c r="H26" i="6"/>
  <c r="G26" i="6"/>
  <c r="E26" i="6"/>
  <c r="D26" i="6"/>
  <c r="E25" i="6"/>
  <c r="D25" i="6"/>
  <c r="H22" i="6"/>
  <c r="F22" i="6"/>
  <c r="E22" i="6"/>
  <c r="D22" i="6"/>
  <c r="E20" i="6"/>
  <c r="D20" i="6"/>
  <c r="G17" i="6" l="1"/>
  <c r="F17" i="6"/>
  <c r="E17" i="6"/>
  <c r="D17" i="6"/>
  <c r="H16" i="7"/>
  <c r="H17" i="7" s="1"/>
  <c r="H18" i="7" s="1"/>
  <c r="G30" i="7"/>
  <c r="F30" i="7"/>
  <c r="E30" i="7"/>
  <c r="D30" i="7"/>
  <c r="H29" i="7"/>
  <c r="G26" i="7"/>
  <c r="F26" i="7"/>
  <c r="H24" i="7"/>
  <c r="F21" i="7"/>
  <c r="G17" i="7"/>
  <c r="G18" i="7" s="1"/>
  <c r="F17" i="7"/>
  <c r="F18" i="7" s="1"/>
  <c r="F22" i="7" s="1"/>
  <c r="E17" i="7"/>
  <c r="E18" i="7" s="1"/>
  <c r="D17" i="7"/>
  <c r="D18" i="7" s="1"/>
  <c r="H30" i="7" l="1"/>
  <c r="F27" i="7"/>
  <c r="D20" i="7"/>
  <c r="E20" i="7"/>
  <c r="E21" i="7" s="1"/>
  <c r="E22" i="7" s="1"/>
  <c r="G20" i="7"/>
  <c r="G21" i="7" s="1"/>
  <c r="G22" i="7" s="1"/>
  <c r="G27" i="7" s="1"/>
  <c r="H29" i="6"/>
  <c r="H24" i="6"/>
  <c r="F26" i="6"/>
  <c r="E25" i="7" l="1"/>
  <c r="E26" i="7" s="1"/>
  <c r="E27" i="7" s="1"/>
  <c r="D21" i="7"/>
  <c r="D22" i="7" s="1"/>
  <c r="H20" i="7"/>
  <c r="H21" i="7" s="1"/>
  <c r="H22" i="7" s="1"/>
  <c r="G30" i="6"/>
  <c r="F30" i="6"/>
  <c r="D25" i="7" l="1"/>
  <c r="E18" i="6"/>
  <c r="E30" i="6"/>
  <c r="D30" i="6"/>
  <c r="F21" i="6"/>
  <c r="G18" i="6"/>
  <c r="F18" i="6"/>
  <c r="E21" i="6" l="1"/>
  <c r="D26" i="7"/>
  <c r="D27" i="7" s="1"/>
  <c r="H25" i="7"/>
  <c r="H26" i="7" s="1"/>
  <c r="H27" i="7" s="1"/>
  <c r="H30" i="6"/>
  <c r="D18" i="6"/>
  <c r="G20" i="6"/>
  <c r="G21" i="6" s="1"/>
  <c r="H16" i="6"/>
  <c r="H17" i="6" s="1"/>
  <c r="G22" i="6" l="1"/>
  <c r="G32" i="6" s="1"/>
  <c r="H20" i="6"/>
  <c r="H21" i="6" s="1"/>
  <c r="F32" i="6"/>
  <c r="H18" i="6"/>
  <c r="D21" i="6" l="1"/>
  <c r="E32" i="6" l="1"/>
  <c r="H25" i="6" l="1"/>
  <c r="H32" i="6" s="1"/>
  <c r="D32" i="6"/>
</calcChain>
</file>

<file path=xl/sharedStrings.xml><?xml version="1.0" encoding="utf-8"?>
<sst xmlns="http://schemas.openxmlformats.org/spreadsheetml/2006/main" count="88" uniqueCount="45">
  <si>
    <t>"Утверждаю"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</si>
  <si>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</si>
  <si>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</si>
  <si>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</si>
  <si>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</si>
  <si>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</si>
  <si>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</si>
  <si>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</si>
  <si>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</si>
  <si>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</si>
  <si>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</si>
  <si>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</si>
  <si>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</si>
  <si>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</si>
  <si>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</si>
  <si>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</si>
  <si>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</si>
  <si>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</si>
  <si>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</si>
  <si>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</si>
  <si>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</si>
  <si>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</si>
  <si>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Начальник отдела </t>
  </si>
  <si>
    <t xml:space="preserve">
Сметчик _________________________________ Петрова В.В.</t>
  </si>
  <si>
    <t>капитального строительства _______________________ Берковский В.В.</t>
  </si>
  <si>
    <t>Глава 12. Проектные и изыскательские работы, авторский надзор.</t>
  </si>
  <si>
    <t>смета на проектные раоты №1</t>
  </si>
  <si>
    <t>Итого по главе 12</t>
  </si>
  <si>
    <t>ИТОГО по главам 1-12</t>
  </si>
  <si>
    <t>Итого по Главе 2:</t>
  </si>
  <si>
    <t>Методика от 19.06.20 г. № 332/пр п.3 прил. 1 п.п 23</t>
  </si>
  <si>
    <t>Временные здания и сооружения 2,5%</t>
  </si>
  <si>
    <t>Методика от 25.05.21 г. N 325/пр</t>
  </si>
  <si>
    <t>Пусконаладочные работы</t>
  </si>
  <si>
    <t>ЛС09-01-01</t>
  </si>
  <si>
    <t>ЛС02-01-01</t>
  </si>
  <si>
    <t>Генеральный директор АО «Западная энергетическая компания»</t>
  </si>
  <si>
    <t>_______________________________ /Ретиков М.Т./</t>
  </si>
  <si>
    <t>Сметная стоимость, тыс. руб.</t>
  </si>
  <si>
    <t>Общая сметная стоимость, тыс. руб.</t>
  </si>
  <si>
    <t>Составлен в ценах  на 01.01.2000 г</t>
  </si>
  <si>
    <t>Глава 2. Основные объекты строительства</t>
  </si>
  <si>
    <t xml:space="preserve">Разработка проектной и рабочей документации </t>
  </si>
  <si>
    <t>Создание комплекса телемеханики для ТП 10/15 кВ (34 шт), РП 10/15 кВ (4 шт), РТП 6/10/15 кВ (2 шт) службы распределительных сетей АО "Западная энергетическая компания".</t>
  </si>
  <si>
    <t>Составлен в ценах  на 2 квартал 2024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</si>
</sst>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_р_.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165" fontId="2" fillId="2" borderId="2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left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left"/>
    </xf>
    <xf numFmtId="49" fontId="1" fillId="3" borderId="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/>
    </xf>
    <xf numFmtId="4" fontId="1" fillId="0" borderId="0" xfId="0" applyNumberFormat="1" applyFont="1"/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left"/>
    </xf>
    <xf numFmtId="164" fontId="1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Alignment="1">
      <alignment horizontal="left" wrapText="1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abSelected="1" topLeftCell="C1" zoomScale="90" zoomScaleNormal="90" workbookViewId="0">
      <selection activeCell="C16" sqref="C16"/>
    </sheetView>
  </sheetViews>
  <sheetFormatPr defaultRowHeight="12.75" x14ac:dyDescent="0.2"/>
  <cols>
    <col min="1" max="1" width="4.7109375" style="28" customWidth="1"/>
    <col min="2" max="2" width="17.28515625" style="1" customWidth="1"/>
    <col min="3" max="3" width="61.140625" style="2" customWidth="1"/>
    <col min="4" max="4" width="13.42578125" style="3" customWidth="1"/>
    <col min="5" max="5" width="12.85546875" style="3" customWidth="1"/>
    <col min="6" max="6" width="13.7109375" style="3" customWidth="1"/>
    <col min="7" max="7" width="12.5703125" style="3" customWidth="1"/>
    <col min="8" max="8" width="15.5703125" style="3" customWidth="1"/>
    <col min="9" max="9" width="15" style="4" customWidth="1"/>
    <col min="10" max="16384" width="9.140625" style="4"/>
  </cols>
  <sheetData>
    <row r="1" spans="1:8" ht="4.5" customHeight="1" x14ac:dyDescent="0.2">
      <c r="A1" s="76"/>
      <c r="B1" s="76"/>
      <c r="C1" s="76"/>
      <c r="D1" s="76"/>
      <c r="E1" s="76"/>
      <c r="F1" s="76"/>
      <c r="G1" s="76"/>
      <c r="H1" s="76"/>
    </row>
    <row r="2" spans="1:8" ht="15" customHeight="1" x14ac:dyDescent="0.2">
      <c r="A2" s="32"/>
      <c r="B2" s="77"/>
      <c r="C2" s="78"/>
      <c r="D2" s="77" t="s">
        <v>0</v>
      </c>
      <c r="E2" s="77"/>
      <c r="F2" s="77"/>
      <c r="G2" s="77"/>
      <c r="H2" s="77"/>
    </row>
    <row r="3" spans="1:8" ht="15" customHeight="1" x14ac:dyDescent="0.2">
      <c r="A3" s="32"/>
      <c r="B3" s="67"/>
      <c r="C3" s="68"/>
      <c r="D3" s="79" t="s">
        <v>36</v>
      </c>
      <c r="E3" s="79"/>
      <c r="F3" s="79"/>
      <c r="G3" s="79"/>
      <c r="H3" s="79"/>
    </row>
    <row r="4" spans="1:8" ht="15" customHeight="1" x14ac:dyDescent="0.2">
      <c r="A4" s="32"/>
      <c r="B4" s="67"/>
      <c r="C4" s="68"/>
      <c r="D4" s="69" t="s">
        <v>37</v>
      </c>
      <c r="E4" s="69"/>
      <c r="F4" s="69"/>
      <c r="G4" s="69"/>
      <c r="H4" s="69"/>
    </row>
    <row r="5" spans="1:8" s="39" customFormat="1" ht="12.75" customHeight="1" x14ac:dyDescent="0.2">
      <c r="A5" s="32"/>
      <c r="B5" s="37"/>
      <c r="C5" s="38"/>
      <c r="D5" s="50"/>
      <c r="E5" s="50"/>
      <c r="F5" s="50"/>
      <c r="G5" s="50"/>
      <c r="H5" s="50"/>
    </row>
    <row r="6" spans="1:8" ht="15" customHeight="1" x14ac:dyDescent="0.2">
      <c r="A6" s="74" t="s">
        <v>1</v>
      </c>
      <c r="B6" s="74"/>
      <c r="C6" s="74"/>
      <c r="D6" s="74"/>
      <c r="E6" s="74"/>
      <c r="F6" s="74"/>
      <c r="G6" s="74"/>
      <c r="H6" s="74"/>
    </row>
    <row r="7" spans="1:8" ht="30" customHeight="1" x14ac:dyDescent="0.2">
      <c r="A7" s="75" t="s">
        <v>43</v>
      </c>
      <c r="B7" s="75"/>
      <c r="C7" s="75"/>
      <c r="D7" s="75"/>
      <c r="E7" s="75"/>
      <c r="F7" s="75"/>
      <c r="G7" s="75"/>
      <c r="H7" s="75"/>
    </row>
    <row r="8" spans="1:8" x14ac:dyDescent="0.2">
      <c r="B8" s="28"/>
      <c r="C8" s="72" t="s">
        <v>2</v>
      </c>
      <c r="D8" s="72"/>
      <c r="E8" s="72"/>
      <c r="F8" s="72"/>
      <c r="G8" s="72"/>
      <c r="H8" s="5"/>
    </row>
    <row r="9" spans="1:8" ht="13.5" customHeight="1" x14ac:dyDescent="0.2">
      <c r="A9" s="73" t="s">
        <v>44</v>
      </c>
      <c r="B9" s="73"/>
      <c r="C9" s="73"/>
      <c r="D9" s="73"/>
      <c r="E9" s="73"/>
      <c r="F9" s="73"/>
      <c r="G9" s="73"/>
      <c r="H9" s="73"/>
    </row>
    <row r="10" spans="1:8" ht="15" customHeight="1" x14ac:dyDescent="0.2">
      <c r="A10" s="64" t="s">
        <v>3</v>
      </c>
      <c r="B10" s="70" t="s">
        <v>4</v>
      </c>
      <c r="C10" s="64" t="s">
        <v>5</v>
      </c>
      <c r="D10" s="71" t="s">
        <v>38</v>
      </c>
      <c r="E10" s="71"/>
      <c r="F10" s="71"/>
      <c r="G10" s="71"/>
      <c r="H10" s="64" t="s">
        <v>39</v>
      </c>
    </row>
    <row r="11" spans="1:8" x14ac:dyDescent="0.2">
      <c r="A11" s="64"/>
      <c r="B11" s="70"/>
      <c r="C11" s="64"/>
      <c r="D11" s="64" t="s">
        <v>6</v>
      </c>
      <c r="E11" s="64" t="s">
        <v>7</v>
      </c>
      <c r="F11" s="64" t="s">
        <v>8</v>
      </c>
      <c r="G11" s="64" t="s">
        <v>9</v>
      </c>
      <c r="H11" s="64"/>
    </row>
    <row r="12" spans="1:8" ht="12" customHeight="1" x14ac:dyDescent="0.2">
      <c r="A12" s="64"/>
      <c r="B12" s="70"/>
      <c r="C12" s="64"/>
      <c r="D12" s="64"/>
      <c r="E12" s="64"/>
      <c r="F12" s="64"/>
      <c r="G12" s="64"/>
      <c r="H12" s="64"/>
    </row>
    <row r="13" spans="1:8" ht="4.5" customHeight="1" x14ac:dyDescent="0.2">
      <c r="A13" s="64"/>
      <c r="B13" s="70"/>
      <c r="C13" s="64"/>
      <c r="D13" s="64"/>
      <c r="E13" s="64"/>
      <c r="F13" s="64"/>
      <c r="G13" s="64"/>
      <c r="H13" s="64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7.25" customHeight="1" x14ac:dyDescent="0.2">
      <c r="A15" s="24"/>
      <c r="B15" s="65" t="s">
        <v>41</v>
      </c>
      <c r="C15" s="66"/>
      <c r="D15" s="7"/>
      <c r="E15" s="7"/>
      <c r="F15" s="7"/>
      <c r="G15" s="23"/>
      <c r="H15" s="7"/>
    </row>
    <row r="16" spans="1:8" ht="41.25" customHeight="1" x14ac:dyDescent="0.2">
      <c r="A16" s="24">
        <v>1</v>
      </c>
      <c r="B16" s="8" t="s">
        <v>35</v>
      </c>
      <c r="C16" s="9" t="s">
        <v>43</v>
      </c>
      <c r="D16" s="51">
        <v>21.677040000000002</v>
      </c>
      <c r="E16" s="51">
        <v>15844.857099999999</v>
      </c>
      <c r="F16" s="51">
        <v>28088.213339999998</v>
      </c>
      <c r="G16" s="51">
        <v>0</v>
      </c>
      <c r="H16" s="52">
        <f>SUM(D16:G16)</f>
        <v>43954.747479999998</v>
      </c>
    </row>
    <row r="17" spans="1:8" ht="17.25" customHeight="1" x14ac:dyDescent="0.2">
      <c r="A17" s="24"/>
      <c r="B17" s="18"/>
      <c r="C17" s="25" t="s">
        <v>29</v>
      </c>
      <c r="D17" s="53">
        <f>SUM(D16:D16)</f>
        <v>21.677040000000002</v>
      </c>
      <c r="E17" s="53">
        <f>SUM(E16:E16)</f>
        <v>15844.857099999999</v>
      </c>
      <c r="F17" s="53">
        <f>SUM(F16:F16)</f>
        <v>28088.213339999998</v>
      </c>
      <c r="G17" s="54">
        <f>SUM(G16:G16)</f>
        <v>0</v>
      </c>
      <c r="H17" s="52">
        <f>SUM(H16:H16)</f>
        <v>43954.747479999998</v>
      </c>
    </row>
    <row r="18" spans="1:8" ht="17.25" customHeight="1" x14ac:dyDescent="0.2">
      <c r="A18" s="26"/>
      <c r="B18" s="18"/>
      <c r="C18" s="27" t="s">
        <v>10</v>
      </c>
      <c r="D18" s="52">
        <f>D17</f>
        <v>21.677040000000002</v>
      </c>
      <c r="E18" s="52">
        <f>E17</f>
        <v>15844.857099999999</v>
      </c>
      <c r="F18" s="52">
        <f>F17</f>
        <v>28088.213339999998</v>
      </c>
      <c r="G18" s="52">
        <f>G17</f>
        <v>0</v>
      </c>
      <c r="H18" s="52">
        <f>H17</f>
        <v>43954.747479999998</v>
      </c>
    </row>
    <row r="19" spans="1:8" ht="17.2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40" t="s">
        <v>30</v>
      </c>
      <c r="C20" s="17" t="s">
        <v>31</v>
      </c>
      <c r="D20" s="55">
        <f>D18*0.025</f>
        <v>0.54192600000000002</v>
      </c>
      <c r="E20" s="55">
        <f>E18*0.025</f>
        <v>396.12142749999998</v>
      </c>
      <c r="F20" s="55">
        <v>0</v>
      </c>
      <c r="G20" s="55">
        <f>G18*0.025</f>
        <v>0</v>
      </c>
      <c r="H20" s="55">
        <f>SUM(D20:G20)</f>
        <v>396.66335349999997</v>
      </c>
    </row>
    <row r="21" spans="1:8" ht="14.25" customHeight="1" x14ac:dyDescent="0.2">
      <c r="A21" s="24"/>
      <c r="B21" s="8"/>
      <c r="C21" s="15" t="s">
        <v>12</v>
      </c>
      <c r="D21" s="7">
        <f>D20</f>
        <v>0.54192600000000002</v>
      </c>
      <c r="E21" s="7">
        <f>E20</f>
        <v>396.12142749999998</v>
      </c>
      <c r="F21" s="7">
        <f>F20</f>
        <v>0</v>
      </c>
      <c r="G21" s="7">
        <f>G20</f>
        <v>0</v>
      </c>
      <c r="H21" s="7">
        <f>H20</f>
        <v>396.66335349999997</v>
      </c>
    </row>
    <row r="22" spans="1:8" ht="14.25" customHeight="1" x14ac:dyDescent="0.2">
      <c r="A22" s="24"/>
      <c r="B22" s="8"/>
      <c r="C22" s="15" t="s">
        <v>13</v>
      </c>
      <c r="D22" s="7">
        <f>D18+D21</f>
        <v>22.218966000000002</v>
      </c>
      <c r="E22" s="7">
        <f>E18+E21</f>
        <v>16240.978527499999</v>
      </c>
      <c r="F22" s="7">
        <f>F18+F21</f>
        <v>28088.213339999998</v>
      </c>
      <c r="G22" s="7">
        <f>G18+G21</f>
        <v>0</v>
      </c>
      <c r="H22" s="7">
        <f>H18+H21</f>
        <v>44351.410833499998</v>
      </c>
    </row>
    <row r="23" spans="1:8" ht="14.25" customHeight="1" x14ac:dyDescent="0.2">
      <c r="A23" s="24"/>
      <c r="B23" s="8"/>
      <c r="C23" s="36" t="s">
        <v>14</v>
      </c>
      <c r="D23" s="55"/>
      <c r="E23" s="55"/>
      <c r="F23" s="55"/>
      <c r="G23" s="55"/>
      <c r="H23" s="55"/>
    </row>
    <row r="24" spans="1:8" s="34" customFormat="1" ht="14.25" customHeight="1" x14ac:dyDescent="0.2">
      <c r="A24" s="35">
        <v>3</v>
      </c>
      <c r="B24" s="8" t="s">
        <v>34</v>
      </c>
      <c r="C24" s="9" t="s">
        <v>33</v>
      </c>
      <c r="D24" s="55">
        <v>0</v>
      </c>
      <c r="E24" s="55">
        <v>0</v>
      </c>
      <c r="F24" s="55">
        <v>0</v>
      </c>
      <c r="G24" s="55">
        <v>850.64467999999999</v>
      </c>
      <c r="H24" s="55">
        <f>SUM(D24:G24)</f>
        <v>850.64467999999999</v>
      </c>
    </row>
    <row r="25" spans="1:8" ht="22.5" customHeight="1" x14ac:dyDescent="0.2">
      <c r="A25" s="24">
        <v>4</v>
      </c>
      <c r="B25" s="16" t="s">
        <v>32</v>
      </c>
      <c r="C25" s="19" t="s">
        <v>15</v>
      </c>
      <c r="D25" s="55">
        <f>D22*0.00756</f>
        <v>0.16797538296</v>
      </c>
      <c r="E25" s="55">
        <f>E22*0.00756</f>
        <v>122.78179766789999</v>
      </c>
      <c r="F25" s="55">
        <v>0</v>
      </c>
      <c r="G25" s="55">
        <v>0</v>
      </c>
      <c r="H25" s="7">
        <f>D25+E25</f>
        <v>122.94977305085999</v>
      </c>
    </row>
    <row r="26" spans="1:8" ht="16.5" customHeight="1" x14ac:dyDescent="0.2">
      <c r="A26" s="24"/>
      <c r="B26" s="8"/>
      <c r="C26" s="15" t="s">
        <v>16</v>
      </c>
      <c r="D26" s="7">
        <f>SUM(D24:D25)</f>
        <v>0.16797538296</v>
      </c>
      <c r="E26" s="7">
        <f>SUM(E24:E25)</f>
        <v>122.78179766789999</v>
      </c>
      <c r="F26" s="7">
        <f>SUM(F24:F25)</f>
        <v>0</v>
      </c>
      <c r="G26" s="7">
        <f>SUM(G24:G25)</f>
        <v>850.64467999999999</v>
      </c>
      <c r="H26" s="7">
        <f>SUM(H24:H25)</f>
        <v>973.59445305086001</v>
      </c>
    </row>
    <row r="27" spans="1:8" ht="16.5" customHeight="1" x14ac:dyDescent="0.2">
      <c r="A27" s="24"/>
      <c r="B27" s="20"/>
      <c r="C27" s="15" t="s">
        <v>17</v>
      </c>
      <c r="D27" s="7">
        <f>D22+D26</f>
        <v>22.386941382960003</v>
      </c>
      <c r="E27" s="7">
        <f>E22+E26</f>
        <v>16363.760325167899</v>
      </c>
      <c r="F27" s="7">
        <f>F22+F26</f>
        <v>28088.213339999998</v>
      </c>
      <c r="G27" s="7">
        <f>G22+G26</f>
        <v>850.64467999999999</v>
      </c>
      <c r="H27" s="7">
        <f>H22+H26</f>
        <v>45325.005286550855</v>
      </c>
    </row>
    <row r="28" spans="1:8" ht="16.5" customHeight="1" x14ac:dyDescent="0.2">
      <c r="A28" s="24"/>
      <c r="B28" s="8"/>
      <c r="C28" s="14" t="s">
        <v>25</v>
      </c>
      <c r="D28" s="55"/>
      <c r="E28" s="55"/>
      <c r="F28" s="55"/>
      <c r="G28" s="55"/>
      <c r="H28" s="55"/>
    </row>
    <row r="29" spans="1:8" ht="21.75" customHeight="1" x14ac:dyDescent="0.2">
      <c r="A29" s="24">
        <v>5</v>
      </c>
      <c r="B29" s="16" t="s">
        <v>26</v>
      </c>
      <c r="C29" s="19" t="s">
        <v>42</v>
      </c>
      <c r="D29" s="55">
        <v>0</v>
      </c>
      <c r="E29" s="55">
        <v>0</v>
      </c>
      <c r="F29" s="55">
        <v>0</v>
      </c>
      <c r="G29" s="55">
        <v>5313.6270000000004</v>
      </c>
      <c r="H29" s="55">
        <f>SUM(D29:G29)</f>
        <v>5313.6270000000004</v>
      </c>
    </row>
    <row r="30" spans="1:8" ht="15.7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5313.6270000000004</v>
      </c>
      <c r="H30" s="7">
        <f>SUM(D30:G30)</f>
        <v>5313.6270000000004</v>
      </c>
    </row>
    <row r="31" spans="1:8" ht="15.75" customHeight="1" x14ac:dyDescent="0.2">
      <c r="A31" s="10"/>
      <c r="B31" s="31"/>
      <c r="C31" s="12" t="s">
        <v>28</v>
      </c>
      <c r="D31" s="56">
        <f>D27+D30</f>
        <v>22.386941382960003</v>
      </c>
      <c r="E31" s="56">
        <f>E27+E30</f>
        <v>16363.760325167899</v>
      </c>
      <c r="F31" s="56">
        <f>F27+F30</f>
        <v>28088.213339999998</v>
      </c>
      <c r="G31" s="56">
        <f>G27+G30</f>
        <v>6164.2716800000007</v>
      </c>
      <c r="H31" s="56">
        <f>H27+H30</f>
        <v>50638.632286550855</v>
      </c>
    </row>
    <row r="32" spans="1:8" ht="15.75" customHeight="1" x14ac:dyDescent="0.2">
      <c r="A32" s="10"/>
      <c r="B32" s="11"/>
      <c r="C32" s="12" t="s">
        <v>18</v>
      </c>
      <c r="D32" s="56">
        <f>D31*0.2</f>
        <v>4.4773882765920012</v>
      </c>
      <c r="E32" s="56">
        <f>E31*0.2</f>
        <v>3272.75206503358</v>
      </c>
      <c r="F32" s="56">
        <f>F31*0.2</f>
        <v>5617.6426680000004</v>
      </c>
      <c r="G32" s="56">
        <f>G31*0.2</f>
        <v>1232.8543360000003</v>
      </c>
      <c r="H32" s="56">
        <f>H31*0.2</f>
        <v>10127.726457310171</v>
      </c>
    </row>
    <row r="33" spans="1:9" ht="15.75" customHeight="1" x14ac:dyDescent="0.2">
      <c r="A33" s="10"/>
      <c r="B33" s="21"/>
      <c r="C33" s="22" t="s">
        <v>19</v>
      </c>
      <c r="D33" s="57">
        <f>D31+D32</f>
        <v>26.864329659552006</v>
      </c>
      <c r="E33" s="57">
        <f>SUM(E31:E32)</f>
        <v>19636.512390201478</v>
      </c>
      <c r="F33" s="57">
        <f>SUM(F31:F32)</f>
        <v>33705.856008000002</v>
      </c>
      <c r="G33" s="57">
        <f>SUM(G31:G32)</f>
        <v>7397.1260160000011</v>
      </c>
      <c r="H33" s="57">
        <f>SUM(H31:H32)</f>
        <v>60766.358743861027</v>
      </c>
      <c r="I33" s="33"/>
    </row>
    <row r="34" spans="1:9" ht="6" customHeight="1" x14ac:dyDescent="0.2"/>
    <row r="35" spans="1:9" ht="16.5" customHeight="1" x14ac:dyDescent="0.2">
      <c r="B35" s="29" t="s">
        <v>20</v>
      </c>
      <c r="C35" s="30"/>
      <c r="D35" s="30" t="s">
        <v>21</v>
      </c>
      <c r="E35" s="4"/>
    </row>
    <row r="36" spans="1:9" ht="9.75" customHeight="1" x14ac:dyDescent="0.2">
      <c r="B36" s="59"/>
      <c r="C36" s="60"/>
      <c r="D36" s="61" t="s">
        <v>22</v>
      </c>
      <c r="E36" s="62"/>
      <c r="F36" s="62"/>
      <c r="G36" s="62"/>
      <c r="H36" s="62"/>
    </row>
    <row r="37" spans="1:9" ht="9" customHeight="1" x14ac:dyDescent="0.2">
      <c r="B37" s="60"/>
      <c r="C37" s="60"/>
      <c r="D37" s="62"/>
      <c r="E37" s="62"/>
      <c r="F37" s="62"/>
      <c r="G37" s="62"/>
      <c r="H37" s="62"/>
    </row>
    <row r="38" spans="1:9" ht="18" customHeight="1" x14ac:dyDescent="0.2">
      <c r="B38" s="59" t="s">
        <v>23</v>
      </c>
      <c r="C38" s="59"/>
      <c r="D38" s="63" t="s">
        <v>24</v>
      </c>
      <c r="E38" s="63"/>
      <c r="F38" s="63"/>
      <c r="G38" s="63"/>
      <c r="H38" s="63"/>
    </row>
  </sheetData>
  <mergeCells count="25">
    <mergeCell ref="A1:H1"/>
    <mergeCell ref="B2:C2"/>
    <mergeCell ref="D2:H2"/>
    <mergeCell ref="B3:C3"/>
    <mergeCell ref="D3:H3"/>
    <mergeCell ref="B4:C4"/>
    <mergeCell ref="D4:H4"/>
    <mergeCell ref="A10:A13"/>
    <mergeCell ref="B10:B13"/>
    <mergeCell ref="C10:C13"/>
    <mergeCell ref="D10:G10"/>
    <mergeCell ref="H10:H13"/>
    <mergeCell ref="C8:G8"/>
    <mergeCell ref="A9:H9"/>
    <mergeCell ref="A6:H6"/>
    <mergeCell ref="A7:H7"/>
    <mergeCell ref="B36:C37"/>
    <mergeCell ref="D36:H37"/>
    <mergeCell ref="B38:C38"/>
    <mergeCell ref="D38:H38"/>
    <mergeCell ref="D11:D13"/>
    <mergeCell ref="E11:E13"/>
    <mergeCell ref="F11:F13"/>
    <mergeCell ref="G11:G13"/>
    <mergeCell ref="B15:C15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C3671-EEE5-485E-A408-2308259E870B}">
  <dimension ref="A1:H36"/>
  <sheetViews>
    <sheetView zoomScale="75" zoomScaleNormal="75" workbookViewId="0">
      <selection activeCell="A7" sqref="A7:H7"/>
    </sheetView>
  </sheetViews>
  <sheetFormatPr defaultRowHeight="12.75" x14ac:dyDescent="0.2"/>
  <cols>
    <col min="1" max="1" width="4.7109375" style="49" customWidth="1"/>
    <col min="2" max="2" width="17.7109375" style="1" customWidth="1"/>
    <col min="3" max="3" width="56.7109375" style="2" customWidth="1"/>
    <col min="4" max="4" width="13.42578125" style="3" customWidth="1"/>
    <col min="5" max="5" width="14" style="3" customWidth="1"/>
    <col min="6" max="6" width="14.5703125" style="3" customWidth="1"/>
    <col min="7" max="7" width="13" style="3" customWidth="1"/>
    <col min="8" max="8" width="16.42578125" style="3" customWidth="1"/>
    <col min="9" max="9" width="15" style="42" customWidth="1"/>
    <col min="10" max="16384" width="9.140625" style="42"/>
  </cols>
  <sheetData>
    <row r="1" spans="1:8" ht="8.25" customHeight="1" x14ac:dyDescent="0.2">
      <c r="A1" s="76"/>
      <c r="B1" s="76"/>
      <c r="C1" s="76"/>
      <c r="D1" s="76"/>
      <c r="E1" s="76"/>
      <c r="F1" s="76"/>
      <c r="G1" s="76"/>
      <c r="H1" s="76"/>
    </row>
    <row r="2" spans="1:8" ht="15" customHeight="1" x14ac:dyDescent="0.2">
      <c r="A2" s="32"/>
      <c r="B2" s="77"/>
      <c r="C2" s="78"/>
      <c r="D2" s="77" t="s">
        <v>0</v>
      </c>
      <c r="E2" s="77"/>
      <c r="F2" s="77"/>
      <c r="G2" s="77"/>
      <c r="H2" s="77"/>
    </row>
    <row r="3" spans="1:8" ht="15" customHeight="1" x14ac:dyDescent="0.2">
      <c r="A3" s="32"/>
      <c r="B3" s="67"/>
      <c r="C3" s="68"/>
      <c r="D3" s="79" t="s">
        <v>36</v>
      </c>
      <c r="E3" s="79"/>
      <c r="F3" s="79"/>
      <c r="G3" s="79"/>
      <c r="H3" s="79"/>
    </row>
    <row r="4" spans="1:8" ht="15" customHeight="1" x14ac:dyDescent="0.2">
      <c r="A4" s="32"/>
      <c r="B4" s="67"/>
      <c r="C4" s="68"/>
      <c r="D4" s="69" t="s">
        <v>37</v>
      </c>
      <c r="E4" s="69"/>
      <c r="F4" s="69"/>
      <c r="G4" s="69"/>
      <c r="H4" s="69"/>
    </row>
    <row r="5" spans="1:8" ht="15" customHeight="1" x14ac:dyDescent="0.2">
      <c r="A5" s="32"/>
      <c r="B5" s="45"/>
      <c r="C5" s="46"/>
      <c r="D5" s="50"/>
      <c r="E5" s="50"/>
      <c r="F5" s="50"/>
      <c r="G5" s="50"/>
      <c r="H5" s="50"/>
    </row>
    <row r="6" spans="1:8" ht="15.75" customHeight="1" x14ac:dyDescent="0.2">
      <c r="A6" s="80"/>
      <c r="B6" s="80"/>
      <c r="C6" s="74" t="s">
        <v>1</v>
      </c>
      <c r="D6" s="74"/>
      <c r="E6" s="74"/>
      <c r="F6" s="74"/>
      <c r="G6" s="74"/>
      <c r="H6" s="5"/>
    </row>
    <row r="7" spans="1:8" ht="39" customHeight="1" x14ac:dyDescent="0.2">
      <c r="A7" s="75" t="s">
        <v>43</v>
      </c>
      <c r="B7" s="75"/>
      <c r="C7" s="75"/>
      <c r="D7" s="75"/>
      <c r="E7" s="75"/>
      <c r="F7" s="75"/>
      <c r="G7" s="75"/>
      <c r="H7" s="75"/>
    </row>
    <row r="8" spans="1:8" x14ac:dyDescent="0.2">
      <c r="B8" s="49"/>
      <c r="C8" s="72" t="s">
        <v>2</v>
      </c>
      <c r="D8" s="72"/>
      <c r="E8" s="72"/>
      <c r="F8" s="72"/>
      <c r="G8" s="72"/>
      <c r="H8" s="5"/>
    </row>
    <row r="9" spans="1:8" ht="12.75" customHeight="1" x14ac:dyDescent="0.2">
      <c r="A9" s="73" t="s">
        <v>40</v>
      </c>
      <c r="B9" s="73"/>
      <c r="C9" s="73"/>
      <c r="D9" s="73"/>
      <c r="E9" s="73"/>
      <c r="F9" s="73"/>
      <c r="G9" s="73"/>
      <c r="H9" s="73"/>
    </row>
    <row r="10" spans="1:8" ht="15" customHeight="1" x14ac:dyDescent="0.2">
      <c r="A10" s="64" t="s">
        <v>3</v>
      </c>
      <c r="B10" s="70" t="s">
        <v>4</v>
      </c>
      <c r="C10" s="64" t="s">
        <v>5</v>
      </c>
      <c r="D10" s="71" t="s">
        <v>38</v>
      </c>
      <c r="E10" s="71"/>
      <c r="F10" s="71"/>
      <c r="G10" s="71"/>
      <c r="H10" s="64" t="s">
        <v>39</v>
      </c>
    </row>
    <row r="11" spans="1:8" x14ac:dyDescent="0.2">
      <c r="A11" s="64"/>
      <c r="B11" s="70"/>
      <c r="C11" s="64"/>
      <c r="D11" s="64" t="s">
        <v>6</v>
      </c>
      <c r="E11" s="64" t="s">
        <v>7</v>
      </c>
      <c r="F11" s="64" t="s">
        <v>8</v>
      </c>
      <c r="G11" s="64" t="s">
        <v>9</v>
      </c>
      <c r="H11" s="64"/>
    </row>
    <row r="12" spans="1:8" ht="12" customHeight="1" x14ac:dyDescent="0.2">
      <c r="A12" s="64"/>
      <c r="B12" s="70"/>
      <c r="C12" s="64"/>
      <c r="D12" s="64"/>
      <c r="E12" s="64"/>
      <c r="F12" s="64"/>
      <c r="G12" s="64"/>
      <c r="H12" s="64"/>
    </row>
    <row r="13" spans="1:8" ht="4.5" customHeight="1" x14ac:dyDescent="0.2">
      <c r="A13" s="64"/>
      <c r="B13" s="70"/>
      <c r="C13" s="64"/>
      <c r="D13" s="64"/>
      <c r="E13" s="64"/>
      <c r="F13" s="64"/>
      <c r="G13" s="64"/>
      <c r="H13" s="64"/>
    </row>
    <row r="14" spans="1:8" ht="13.5" customHeight="1" x14ac:dyDescent="0.2">
      <c r="A14" s="48">
        <v>1</v>
      </c>
      <c r="B14" s="6">
        <v>2</v>
      </c>
      <c r="C14" s="48">
        <v>3</v>
      </c>
      <c r="D14" s="48">
        <v>4</v>
      </c>
      <c r="E14" s="48">
        <v>5</v>
      </c>
      <c r="F14" s="48">
        <v>6</v>
      </c>
      <c r="G14" s="48">
        <v>7</v>
      </c>
      <c r="H14" s="48">
        <v>8</v>
      </c>
    </row>
    <row r="15" spans="1:8" ht="18.75" customHeight="1" x14ac:dyDescent="0.2">
      <c r="A15" s="48"/>
      <c r="B15" s="65" t="s">
        <v>41</v>
      </c>
      <c r="C15" s="66"/>
      <c r="D15" s="7"/>
      <c r="E15" s="7"/>
      <c r="F15" s="7"/>
      <c r="G15" s="23"/>
      <c r="H15" s="7"/>
    </row>
    <row r="16" spans="1:8" ht="51" customHeight="1" x14ac:dyDescent="0.2">
      <c r="A16" s="58">
        <v>1</v>
      </c>
      <c r="B16" s="8" t="s">
        <v>35</v>
      </c>
      <c r="C16" s="9" t="s">
        <v>43</v>
      </c>
      <c r="D16" s="51">
        <v>2.0644800000000001</v>
      </c>
      <c r="E16" s="51">
        <v>741.13887999999997</v>
      </c>
      <c r="F16" s="51">
        <v>4262.2478499999997</v>
      </c>
      <c r="G16" s="51">
        <v>0</v>
      </c>
      <c r="H16" s="52">
        <f>SUM(D16:G16)</f>
        <v>5005.4512099999993</v>
      </c>
    </row>
    <row r="17" spans="1:8" ht="18.75" customHeight="1" x14ac:dyDescent="0.2">
      <c r="A17" s="48"/>
      <c r="B17" s="47"/>
      <c r="C17" s="25" t="s">
        <v>29</v>
      </c>
      <c r="D17" s="53">
        <f>SUM(D16:D16)</f>
        <v>2.0644800000000001</v>
      </c>
      <c r="E17" s="53">
        <f>SUM(E16:E16)</f>
        <v>741.13887999999997</v>
      </c>
      <c r="F17" s="53">
        <f>SUM(F16:F16)</f>
        <v>4262.2478499999997</v>
      </c>
      <c r="G17" s="54">
        <f>SUM(G16:G16)</f>
        <v>0</v>
      </c>
      <c r="H17" s="52">
        <f>SUM(H16:H16)</f>
        <v>5005.4512099999993</v>
      </c>
    </row>
    <row r="18" spans="1:8" ht="16.5" customHeight="1" x14ac:dyDescent="0.2">
      <c r="A18" s="44"/>
      <c r="B18" s="47"/>
      <c r="C18" s="27" t="s">
        <v>10</v>
      </c>
      <c r="D18" s="52">
        <f>D17</f>
        <v>2.0644800000000001</v>
      </c>
      <c r="E18" s="52">
        <f>E17</f>
        <v>741.13887999999997</v>
      </c>
      <c r="F18" s="52">
        <f>F17</f>
        <v>4262.2478499999997</v>
      </c>
      <c r="G18" s="52">
        <f>G17</f>
        <v>0</v>
      </c>
      <c r="H18" s="52">
        <f>H17</f>
        <v>5005.4512099999993</v>
      </c>
    </row>
    <row r="19" spans="1:8" ht="18.75" customHeight="1" x14ac:dyDescent="0.2">
      <c r="A19" s="48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48">
        <v>2</v>
      </c>
      <c r="B20" s="40" t="s">
        <v>30</v>
      </c>
      <c r="C20" s="17" t="s">
        <v>31</v>
      </c>
      <c r="D20" s="55">
        <f>D18*0.025</f>
        <v>5.1612000000000005E-2</v>
      </c>
      <c r="E20" s="55">
        <f>E18*0.025</f>
        <v>18.528472000000001</v>
      </c>
      <c r="F20" s="55">
        <v>0</v>
      </c>
      <c r="G20" s="55">
        <f>G18*0.025</f>
        <v>0</v>
      </c>
      <c r="H20" s="55">
        <f>SUM(D20:G20)</f>
        <v>18.580083999999999</v>
      </c>
    </row>
    <row r="21" spans="1:8" ht="15.75" customHeight="1" x14ac:dyDescent="0.2">
      <c r="A21" s="48"/>
      <c r="B21" s="8"/>
      <c r="C21" s="15" t="s">
        <v>12</v>
      </c>
      <c r="D21" s="7">
        <f>D20</f>
        <v>5.1612000000000005E-2</v>
      </c>
      <c r="E21" s="7">
        <f>E20</f>
        <v>18.528472000000001</v>
      </c>
      <c r="F21" s="7">
        <f>F20</f>
        <v>0</v>
      </c>
      <c r="G21" s="7">
        <f>G20</f>
        <v>0</v>
      </c>
      <c r="H21" s="7">
        <f>H20</f>
        <v>18.580083999999999</v>
      </c>
    </row>
    <row r="22" spans="1:8" ht="15.75" customHeight="1" x14ac:dyDescent="0.2">
      <c r="A22" s="48"/>
      <c r="B22" s="8"/>
      <c r="C22" s="15" t="s">
        <v>13</v>
      </c>
      <c r="D22" s="7">
        <f>D18+D21</f>
        <v>2.1160920000000001</v>
      </c>
      <c r="E22" s="7">
        <f>E18+E21</f>
        <v>759.66735199999994</v>
      </c>
      <c r="F22" s="7">
        <f>F18+F21</f>
        <v>4262.2478499999997</v>
      </c>
      <c r="G22" s="7">
        <f>G18+G21</f>
        <v>0</v>
      </c>
      <c r="H22" s="7">
        <f>H18+H21</f>
        <v>5024.0312939999994</v>
      </c>
    </row>
    <row r="23" spans="1:8" ht="15.75" customHeight="1" x14ac:dyDescent="0.2">
      <c r="A23" s="48"/>
      <c r="B23" s="8"/>
      <c r="C23" s="36" t="s">
        <v>14</v>
      </c>
      <c r="D23" s="55"/>
      <c r="E23" s="55"/>
      <c r="F23" s="55"/>
      <c r="G23" s="55"/>
      <c r="H23" s="55"/>
    </row>
    <row r="24" spans="1:8" ht="15.75" customHeight="1" x14ac:dyDescent="0.2">
      <c r="A24" s="48">
        <v>3</v>
      </c>
      <c r="B24" s="8" t="s">
        <v>34</v>
      </c>
      <c r="C24" s="9" t="s">
        <v>33</v>
      </c>
      <c r="D24" s="55"/>
      <c r="E24" s="55"/>
      <c r="F24" s="55"/>
      <c r="G24" s="55">
        <v>22.521699999999999</v>
      </c>
      <c r="H24" s="55">
        <f>SUM(D24:G24)</f>
        <v>22.521699999999999</v>
      </c>
    </row>
    <row r="25" spans="1:8" ht="24.75" customHeight="1" x14ac:dyDescent="0.2">
      <c r="A25" s="48">
        <v>4</v>
      </c>
      <c r="B25" s="16" t="s">
        <v>32</v>
      </c>
      <c r="C25" s="19" t="s">
        <v>15</v>
      </c>
      <c r="D25" s="55">
        <f>D22*0.00756</f>
        <v>1.5997655520000001E-2</v>
      </c>
      <c r="E25" s="55">
        <f>E22*0.00756</f>
        <v>5.7430851811199997</v>
      </c>
      <c r="F25" s="55">
        <v>0</v>
      </c>
      <c r="G25" s="55">
        <v>0</v>
      </c>
      <c r="H25" s="7">
        <f>D25+E25</f>
        <v>5.7590828366399993</v>
      </c>
    </row>
    <row r="26" spans="1:8" ht="16.5" customHeight="1" x14ac:dyDescent="0.2">
      <c r="A26" s="48"/>
      <c r="B26" s="8"/>
      <c r="C26" s="15" t="s">
        <v>16</v>
      </c>
      <c r="D26" s="7">
        <f>SUM(D24:D25)</f>
        <v>1.5997655520000001E-2</v>
      </c>
      <c r="E26" s="7">
        <f>SUM(E24:E25)</f>
        <v>5.7430851811199997</v>
      </c>
      <c r="F26" s="7">
        <f>SUM(F24:F25)</f>
        <v>0</v>
      </c>
      <c r="G26" s="7">
        <f>SUM(G24:G25)</f>
        <v>22.521699999999999</v>
      </c>
      <c r="H26" s="7">
        <f>SUM(H24:H25)</f>
        <v>28.28078283664</v>
      </c>
    </row>
    <row r="27" spans="1:8" ht="16.5" customHeight="1" x14ac:dyDescent="0.2">
      <c r="A27" s="48"/>
      <c r="B27" s="20"/>
      <c r="C27" s="15" t="s">
        <v>17</v>
      </c>
      <c r="D27" s="7">
        <f>D22+D26</f>
        <v>2.1320896555200002</v>
      </c>
      <c r="E27" s="7">
        <f>E22+E26</f>
        <v>765.41043718111996</v>
      </c>
      <c r="F27" s="7">
        <f>F22+F26</f>
        <v>4262.2478499999997</v>
      </c>
      <c r="G27" s="7">
        <f>G22+G26</f>
        <v>22.521699999999999</v>
      </c>
      <c r="H27" s="7">
        <f>H22+H26</f>
        <v>5052.3120768366398</v>
      </c>
    </row>
    <row r="28" spans="1:8" ht="16.5" customHeight="1" x14ac:dyDescent="0.2">
      <c r="A28" s="48"/>
      <c r="B28" s="8"/>
      <c r="C28" s="14" t="s">
        <v>25</v>
      </c>
      <c r="D28" s="55"/>
      <c r="E28" s="55"/>
      <c r="F28" s="55"/>
      <c r="G28" s="55"/>
      <c r="H28" s="55"/>
    </row>
    <row r="29" spans="1:8" ht="18" customHeight="1" x14ac:dyDescent="0.2">
      <c r="A29" s="48">
        <v>5</v>
      </c>
      <c r="B29" s="16" t="s">
        <v>26</v>
      </c>
      <c r="C29" s="19" t="s">
        <v>42</v>
      </c>
      <c r="D29" s="55">
        <v>0</v>
      </c>
      <c r="E29" s="55">
        <v>0</v>
      </c>
      <c r="F29" s="55">
        <v>0</v>
      </c>
      <c r="G29" s="55">
        <v>751.72268999999994</v>
      </c>
      <c r="H29" s="55">
        <f>SUM(D29:G29)</f>
        <v>751.72268999999994</v>
      </c>
    </row>
    <row r="30" spans="1:8" ht="17.25" customHeight="1" x14ac:dyDescent="0.2">
      <c r="A30" s="48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751.72268999999994</v>
      </c>
      <c r="H30" s="7">
        <f>SUM(D30:G30)</f>
        <v>751.72268999999994</v>
      </c>
    </row>
    <row r="31" spans="1:8" ht="17.25" customHeight="1" x14ac:dyDescent="0.2">
      <c r="A31" s="10"/>
      <c r="B31" s="31"/>
      <c r="C31" s="12" t="s">
        <v>28</v>
      </c>
      <c r="D31" s="56">
        <f>D27+D30</f>
        <v>2.1320896555200002</v>
      </c>
      <c r="E31" s="56">
        <f>E27+E30</f>
        <v>765.41043718111996</v>
      </c>
      <c r="F31" s="56">
        <f>F27+F30</f>
        <v>4262.2478499999997</v>
      </c>
      <c r="G31" s="56">
        <f>G27+G30</f>
        <v>774.24438999999995</v>
      </c>
      <c r="H31" s="56">
        <f>H27+H30</f>
        <v>5804.0347668366394</v>
      </c>
    </row>
    <row r="32" spans="1:8" ht="6" customHeight="1" x14ac:dyDescent="0.2"/>
    <row r="33" spans="2:8" ht="16.5" customHeight="1" x14ac:dyDescent="0.2">
      <c r="B33" s="41" t="s">
        <v>20</v>
      </c>
      <c r="C33" s="43"/>
      <c r="D33" s="43" t="s">
        <v>21</v>
      </c>
      <c r="E33" s="42"/>
    </row>
    <row r="34" spans="2:8" ht="9.75" customHeight="1" x14ac:dyDescent="0.2">
      <c r="B34" s="59"/>
      <c r="C34" s="60"/>
      <c r="D34" s="61" t="s">
        <v>22</v>
      </c>
      <c r="E34" s="62"/>
      <c r="F34" s="62"/>
      <c r="G34" s="62"/>
      <c r="H34" s="62"/>
    </row>
    <row r="35" spans="2:8" ht="9" customHeight="1" x14ac:dyDescent="0.2">
      <c r="B35" s="60"/>
      <c r="C35" s="60"/>
      <c r="D35" s="62"/>
      <c r="E35" s="62"/>
      <c r="F35" s="62"/>
      <c r="G35" s="62"/>
      <c r="H35" s="62"/>
    </row>
    <row r="36" spans="2:8" ht="18" customHeight="1" x14ac:dyDescent="0.2">
      <c r="B36" s="59" t="s">
        <v>23</v>
      </c>
      <c r="C36" s="59"/>
      <c r="D36" s="63" t="s">
        <v>24</v>
      </c>
      <c r="E36" s="63"/>
      <c r="F36" s="63"/>
      <c r="G36" s="63"/>
      <c r="H36" s="63"/>
    </row>
  </sheetData>
  <mergeCells count="26">
    <mergeCell ref="B4:C4"/>
    <mergeCell ref="D4:H4"/>
    <mergeCell ref="A1:H1"/>
    <mergeCell ref="B2:C2"/>
    <mergeCell ref="D2:H2"/>
    <mergeCell ref="B3:C3"/>
    <mergeCell ref="D3:H3"/>
    <mergeCell ref="A6:B6"/>
    <mergeCell ref="C6:G6"/>
    <mergeCell ref="C8:G8"/>
    <mergeCell ref="A10:A13"/>
    <mergeCell ref="B10:B13"/>
    <mergeCell ref="C10:C13"/>
    <mergeCell ref="D10:G10"/>
    <mergeCell ref="H10:H13"/>
    <mergeCell ref="A7:H7"/>
    <mergeCell ref="B36:C36"/>
    <mergeCell ref="D36:H36"/>
    <mergeCell ref="A9:H9"/>
    <mergeCell ref="D11:D13"/>
    <mergeCell ref="E11:E13"/>
    <mergeCell ref="F11:F13"/>
    <mergeCell ref="G11:G13"/>
    <mergeCell ref="B15:C15"/>
    <mergeCell ref="B34:C35"/>
    <mergeCell ref="D34:H35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Сводка ЕДП_2 квартал 2024</vt:lpstr>
      <vt:lpstr>Сводка ЕДП_базовые цены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2024-10-16T08:49:25Z</cp:lastPrinted>
  <dcterms:created xsi:type="dcterms:W3CDTF">2020-01-22T15:30:00Z</dcterms:created>
  <dcterms:modified xsi:type="dcterms:W3CDTF">2024-10-16T09:20:47Z</dcterms:modified>
</cp:coreProperties>
</file>